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W:\00_Nouvelle_arborescence\04_Carrieres\modeles_outils_site_internet\Grilles_indiciaires\"/>
    </mc:Choice>
  </mc:AlternateContent>
  <xr:revisionPtr revIDLastSave="0" documentId="13_ncr:1_{1814AEC0-49E2-48AD-AFC8-5EDF66AB0B9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mulateur" sheetId="1" r:id="rId1"/>
    <sheet name="Filières" sheetId="2" state="hidden" r:id="rId2"/>
    <sheet name="Grades" sheetId="4" state="hidden" r:id="rId3"/>
    <sheet name="Grilles" sheetId="6" state="hidden" r:id="rId4"/>
    <sheet name="Données" sheetId="7" state="hidden" r:id="rId5"/>
    <sheet name="Indices" sheetId="5" state="hidden" r:id="rId6"/>
  </sheets>
  <definedNames>
    <definedName name="_xlnm._FilterDatabase" localSheetId="4" hidden="1">Données!$B$1:$F$1514</definedName>
    <definedName name="_xlnm._FilterDatabase" localSheetId="1" hidden="1">Filières!$A$1:$A$11</definedName>
    <definedName name="_xlnm._FilterDatabase" localSheetId="5" hidden="1">Indices!$A$1:$B$929</definedName>
    <definedName name="Adjoint_administratif">Grades!$G$2:$G$4</definedName>
    <definedName name="Adjoint_animation">Grades!$A$8:$A$10</definedName>
    <definedName name="Adjoint_patrimoine">Grades!$A$23:$A$25</definedName>
    <definedName name="Adjoint_technique">Grades!$A$71:$A$73</definedName>
    <definedName name="Adjoint_technique_établissements_enseignement">Grades!$C$76:$C$78</definedName>
    <definedName name="Administrateur">Grades!$A$2:$A$4</definedName>
    <definedName name="Administrative">Filières!$A$15:$A$18</definedName>
    <definedName name="Agent_maîtrise">Grades!$C$71:$C$72</definedName>
    <definedName name="Agent_police_municipale">Grades!$A$60:$A$63</definedName>
    <definedName name="Agent_social">Grades!$A$50:$A$52</definedName>
    <definedName name="Agent_spécialisé_écoles_maternelles">Grades!$C$50:$C$51</definedName>
    <definedName name="Aide_soignant">Grades!$E$28:$E$29</definedName>
    <definedName name="Animateur">Grades!$C$8:$C$10</definedName>
    <definedName name="Animation">Filières!$C$15:$C$16</definedName>
    <definedName name="Assistant_conservation">Grades!$A$18:$A$20</definedName>
    <definedName name="Assistant_enseignement_artistique">Grades!$A$13:$A$15</definedName>
    <definedName name="Assistant_socio_éducatif">Grades!$A$55:$A$56</definedName>
    <definedName name="Attaché">Grades!$C$2:$C$5</definedName>
    <definedName name="Attaché_conservation_patrimoine">Grades!$E$18:$E$19</definedName>
    <definedName name="Auxiliaire_puériculture">Grades!$C$28:$C$29</definedName>
    <definedName name="Auxiliaire_soins">Grades!$A$28:$A$29</definedName>
    <definedName name="Bibliothécaire">Grades!$E$23:$E$24</definedName>
    <definedName name="Biologiste_vétérinaire_pharmacien">Grades!$C$45:$C$47</definedName>
    <definedName name="Cadre_santé_infirmiers_techniciens_paramédicaux_extinction">Grades!$E$36</definedName>
    <definedName name="Cadre_santé_paramédicaux">Grades!$G$36:$G$37</definedName>
    <definedName name="cadres">Filières!$E$43:$E$100</definedName>
    <definedName name="Chef_service_police_municipale">Grades!$C$60:$C$62</definedName>
    <definedName name="Conseiller_activités_physiques_sportives">Grades!$E$66:$E$67</definedName>
    <definedName name="Conseiller_socio_éducatif">Grades!$C$55:$C$57</definedName>
    <definedName name="Conservateur_bibliothèque">Grades!$C$23:$C$24</definedName>
    <definedName name="Conservateur_patrimoine">Grades!$C$18:$C$19</definedName>
    <definedName name="Culturelle_enseignement_artistique">Filières!$E$15:$E$17</definedName>
    <definedName name="Culturelle_patrimoine_bibliothèque">Filières!$G$15:$G$19</definedName>
    <definedName name="Directeur_établissement_enseignement_artistique">Grades!$E$13:$E$14</definedName>
    <definedName name="Directeur_général_adjoint_services_communes">Grades!$A$90:$A$94</definedName>
    <definedName name="Directeur_général_adjoint_services_départements">Grades!$E$90:$E$91</definedName>
    <definedName name="Directeur_général_adjoint_services_régions">Grades!$A$97:$A$99</definedName>
    <definedName name="Directeur_général_établissements_publics_locaux_assimilés_communes_plus_400000_habitants">Grades!$G$81:$G$82</definedName>
    <definedName name="Directeur_général_services_communes">Grades!$E$81:$E$87</definedName>
    <definedName name="Directeur_général_services_départements">Grades!$C$90:$C$91</definedName>
    <definedName name="Directeur_général_services_régions">Grades!$G$90:$G$92</definedName>
    <definedName name="Directeur_général_services_techniques_communes_établissements_publics_coopération_intercommunale_fiscalité_propre">Grades!$A$81:$A$84</definedName>
    <definedName name="Directeur_police_municipale">Grades!$E$60:$E$61</definedName>
    <definedName name="Directeur_services_techniques_communes_directeur_général_établissements_publics_coopération_intercommunale_fiscalité_propre">Grades!$C$81:$C$82</definedName>
    <definedName name="Donnees">Données!$A$2:$F$1514</definedName>
    <definedName name="Echelons">Filières!$I$2:$I$20</definedName>
    <definedName name="Educateur_activités_physiques_sportives">Grades!$C$66:$C$68</definedName>
    <definedName name="Educateur_jeunes_enfants">Grades!$G$50:$G$51</definedName>
    <definedName name="EMPLOI_FONCTIONNEL">Filières!$A$43:$A$51</definedName>
    <definedName name="filieres">Filières!$A$2:$A$12</definedName>
    <definedName name="Garde_champêtre">Grades!$G$60:$G$61</definedName>
    <definedName name="grades">Données!$D$2:$D$1514</definedName>
    <definedName name="HEA">Grilles!$A$3:$A$5</definedName>
    <definedName name="HEB">Grilles!$A$6:$A$8</definedName>
    <definedName name="HEB_bis">Grilles!$A$9:$A$11</definedName>
    <definedName name="HEC">Grilles!$A$12:$A$14</definedName>
    <definedName name="HED">Grilles!$A$15:$A$17</definedName>
    <definedName name="HEE">Grilles!$A$18:$A$19</definedName>
    <definedName name="HEF">Grilles!$A$20</definedName>
    <definedName name="HEG">Grilles!$A$21</definedName>
    <definedName name="Hors_echelle">Grilles!$A$3:$B$21</definedName>
    <definedName name="Infirmier_extinction">Grades!$G$28:$G$29</definedName>
    <definedName name="Infirmier_soins_généraux">Grades!$A$32:$A$33</definedName>
    <definedName name="Ingénieur">Grades!$G$71:$G$73</definedName>
    <definedName name="Ingénieur_chef">Grades!$A$76:$A$78</definedName>
    <definedName name="Masseur_kinésithérapeute_orthophoniste">Grades!$G$45,Grades!$G$46</definedName>
    <definedName name="Médecin">Grades!$A$40:$A$42</definedName>
    <definedName name="Médico_sociale">Filières!$A$22:$A$33</definedName>
    <definedName name="Médico_technique">Filières!$C$22:$C$25</definedName>
    <definedName name="Moniteur_éducateur_intervenant_familial">Grades!$E$50:$E$51</definedName>
    <definedName name="Non_concerné">Grilles!$A$2</definedName>
    <definedName name="Opérateur_activités_physiques_sportives">Grades!$A$66:$A$68</definedName>
    <definedName name="Pédicure_podologue_ergothérapeute_psychomotricien_orthoptiste_manipulateur_électroradiologie_médicale">Grades!$E$45:$E$46</definedName>
    <definedName name="Police_municipale">Filières!$E$22:$E$25</definedName>
    <definedName name="Professeur_enseignement_artistique">Grades!$C$13:$C$14</definedName>
    <definedName name="Psychologue">Grades!$E$32:$E$33</definedName>
    <definedName name="Puéricultrice_cadre_santé_extinction">Grades!$G$32:$G$33</definedName>
    <definedName name="Puéricultrice_décret_2014_923">Grades!$C$36:$C$37</definedName>
    <definedName name="Puéricultrice_décret_92_859_extinction">Grades!$C$32:$C$33</definedName>
    <definedName name="Rédacteur">Grades!$E$2:$E$4</definedName>
    <definedName name="Sage_femme">Grades!$A$36:$A$37</definedName>
    <definedName name="Sociale">Filières!$G$22:$G$27</definedName>
    <definedName name="Sportive">Filières!$A$36:$A$38</definedName>
    <definedName name="Technicien">Grades!$E$71:$E$73</definedName>
    <definedName name="Technicien_paramédical_extinction">Grades!$A$45:$A$46</definedName>
    <definedName name="Technique">Filières!$C$36:$C$41</definedName>
    <definedName name="_xlnm.Print_Area" localSheetId="0">Simulateur!$A$1:$B$34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21" i="6" l="1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D671" i="7"/>
  <c r="A671" i="7" s="1"/>
  <c r="C671" i="7"/>
  <c r="B671" i="7"/>
  <c r="D670" i="7"/>
  <c r="A670" i="7" s="1"/>
  <c r="C670" i="7"/>
  <c r="B670" i="7"/>
  <c r="C1509" i="7"/>
  <c r="D1509" i="7"/>
  <c r="A1509" i="7" s="1"/>
  <c r="C1510" i="7"/>
  <c r="D1510" i="7"/>
  <c r="A1510" i="7" s="1"/>
  <c r="C1511" i="7"/>
  <c r="D1511" i="7"/>
  <c r="A1511" i="7" s="1"/>
  <c r="C1512" i="7"/>
  <c r="D1512" i="7"/>
  <c r="A1512" i="7" s="1"/>
  <c r="C1513" i="7"/>
  <c r="D1513" i="7"/>
  <c r="A1513" i="7" s="1"/>
  <c r="C1502" i="7"/>
  <c r="D1502" i="7"/>
  <c r="A1502" i="7" s="1"/>
  <c r="C1503" i="7"/>
  <c r="D1503" i="7"/>
  <c r="A1503" i="7" s="1"/>
  <c r="C1504" i="7"/>
  <c r="D1504" i="7"/>
  <c r="A1504" i="7" s="1"/>
  <c r="C1505" i="7"/>
  <c r="D1505" i="7"/>
  <c r="A1505" i="7" s="1"/>
  <c r="C1506" i="7"/>
  <c r="D1506" i="7"/>
  <c r="A1506" i="7" s="1"/>
  <c r="C1507" i="7"/>
  <c r="D1507" i="7"/>
  <c r="A1507" i="7" s="1"/>
  <c r="C1508" i="7"/>
  <c r="D1508" i="7"/>
  <c r="A1508" i="7" s="1"/>
  <c r="C1497" i="7"/>
  <c r="D1497" i="7"/>
  <c r="A1497" i="7" s="1"/>
  <c r="C1498" i="7"/>
  <c r="D1498" i="7"/>
  <c r="A1498" i="7" s="1"/>
  <c r="C1499" i="7"/>
  <c r="D1499" i="7"/>
  <c r="A1499" i="7" s="1"/>
  <c r="C1500" i="7"/>
  <c r="D1500" i="7"/>
  <c r="A1500" i="7" s="1"/>
  <c r="C1491" i="7"/>
  <c r="D1491" i="7"/>
  <c r="A1491" i="7" s="1"/>
  <c r="C1492" i="7"/>
  <c r="D1492" i="7"/>
  <c r="A1492" i="7" s="1"/>
  <c r="C1493" i="7"/>
  <c r="D1493" i="7"/>
  <c r="A1493" i="7" s="1"/>
  <c r="C1494" i="7"/>
  <c r="D1494" i="7"/>
  <c r="A1494" i="7" s="1"/>
  <c r="C1495" i="7"/>
  <c r="D1495" i="7"/>
  <c r="A1495" i="7" s="1"/>
  <c r="C1484" i="7"/>
  <c r="D1484" i="7"/>
  <c r="A1484" i="7" s="1"/>
  <c r="C1485" i="7"/>
  <c r="D1485" i="7"/>
  <c r="A1485" i="7" s="1"/>
  <c r="C1486" i="7"/>
  <c r="D1486" i="7"/>
  <c r="A1486" i="7" s="1"/>
  <c r="C1487" i="7"/>
  <c r="D1487" i="7"/>
  <c r="A1487" i="7" s="1"/>
  <c r="C1488" i="7"/>
  <c r="D1488" i="7"/>
  <c r="A1488" i="7" s="1"/>
  <c r="C1489" i="7"/>
  <c r="D1489" i="7"/>
  <c r="A1489" i="7" s="1"/>
  <c r="C1479" i="7"/>
  <c r="D1479" i="7"/>
  <c r="A1479" i="7" s="1"/>
  <c r="C1480" i="7"/>
  <c r="D1480" i="7"/>
  <c r="A1480" i="7" s="1"/>
  <c r="C1481" i="7"/>
  <c r="D1481" i="7"/>
  <c r="A1481" i="7" s="1"/>
  <c r="C1482" i="7"/>
  <c r="D1482" i="7"/>
  <c r="A1482" i="7" s="1"/>
  <c r="C1473" i="7"/>
  <c r="D1473" i="7"/>
  <c r="A1473" i="7" s="1"/>
  <c r="C1474" i="7"/>
  <c r="D1474" i="7"/>
  <c r="A1474" i="7" s="1"/>
  <c r="C1475" i="7"/>
  <c r="D1475" i="7"/>
  <c r="A1475" i="7" s="1"/>
  <c r="C1476" i="7"/>
  <c r="D1476" i="7"/>
  <c r="A1476" i="7" s="1"/>
  <c r="C1477" i="7"/>
  <c r="D1477" i="7"/>
  <c r="A1477" i="7" s="1"/>
  <c r="C1466" i="7"/>
  <c r="D1466" i="7"/>
  <c r="A1466" i="7" s="1"/>
  <c r="C1467" i="7"/>
  <c r="D1467" i="7"/>
  <c r="A1467" i="7" s="1"/>
  <c r="C1468" i="7"/>
  <c r="D1468" i="7"/>
  <c r="A1468" i="7" s="1"/>
  <c r="C1469" i="7"/>
  <c r="D1469" i="7"/>
  <c r="A1469" i="7" s="1"/>
  <c r="C1470" i="7"/>
  <c r="D1470" i="7"/>
  <c r="A1470" i="7" s="1"/>
  <c r="C1471" i="7"/>
  <c r="D1471" i="7"/>
  <c r="A1471" i="7" s="1"/>
  <c r="C1460" i="7"/>
  <c r="D1460" i="7"/>
  <c r="A1460" i="7" s="1"/>
  <c r="C1461" i="7"/>
  <c r="D1461" i="7"/>
  <c r="A1461" i="7" s="1"/>
  <c r="C1462" i="7"/>
  <c r="D1462" i="7"/>
  <c r="A1462" i="7" s="1"/>
  <c r="C1463" i="7"/>
  <c r="D1463" i="7"/>
  <c r="A1463" i="7" s="1"/>
  <c r="C1464" i="7"/>
  <c r="D1464" i="7"/>
  <c r="A1464" i="7" s="1"/>
  <c r="C1453" i="7"/>
  <c r="D1453" i="7"/>
  <c r="A1453" i="7" s="1"/>
  <c r="C1454" i="7"/>
  <c r="D1454" i="7"/>
  <c r="A1454" i="7" s="1"/>
  <c r="C1455" i="7"/>
  <c r="D1455" i="7"/>
  <c r="A1455" i="7" s="1"/>
  <c r="C1456" i="7"/>
  <c r="D1456" i="7"/>
  <c r="A1456" i="7" s="1"/>
  <c r="C1457" i="7"/>
  <c r="D1457" i="7"/>
  <c r="A1457" i="7" s="1"/>
  <c r="C1458" i="7"/>
  <c r="D1458" i="7"/>
  <c r="A1458" i="7" s="1"/>
  <c r="C1444" i="7"/>
  <c r="D1444" i="7"/>
  <c r="A1444" i="7" s="1"/>
  <c r="C1445" i="7"/>
  <c r="D1445" i="7"/>
  <c r="A1445" i="7" s="1"/>
  <c r="C1446" i="7"/>
  <c r="D1446" i="7"/>
  <c r="A1446" i="7" s="1"/>
  <c r="C1447" i="7"/>
  <c r="D1447" i="7"/>
  <c r="A1447" i="7" s="1"/>
  <c r="C1448" i="7"/>
  <c r="D1448" i="7"/>
  <c r="A1448" i="7" s="1"/>
  <c r="C1449" i="7"/>
  <c r="D1449" i="7"/>
  <c r="A1449" i="7" s="1"/>
  <c r="C1450" i="7"/>
  <c r="D1450" i="7"/>
  <c r="A1450" i="7" s="1"/>
  <c r="C1451" i="7"/>
  <c r="D1451" i="7"/>
  <c r="A1451" i="7" s="1"/>
  <c r="C1435" i="7"/>
  <c r="D1435" i="7"/>
  <c r="A1435" i="7" s="1"/>
  <c r="C1436" i="7"/>
  <c r="D1436" i="7"/>
  <c r="A1436" i="7" s="1"/>
  <c r="C1437" i="7"/>
  <c r="D1437" i="7"/>
  <c r="A1437" i="7" s="1"/>
  <c r="C1438" i="7"/>
  <c r="D1438" i="7"/>
  <c r="A1438" i="7" s="1"/>
  <c r="C1439" i="7"/>
  <c r="D1439" i="7"/>
  <c r="A1439" i="7" s="1"/>
  <c r="C1440" i="7"/>
  <c r="D1440" i="7"/>
  <c r="A1440" i="7" s="1"/>
  <c r="C1441" i="7"/>
  <c r="D1441" i="7"/>
  <c r="A1441" i="7" s="1"/>
  <c r="C1442" i="7"/>
  <c r="D1442" i="7"/>
  <c r="A1442" i="7" s="1"/>
  <c r="C1426" i="7"/>
  <c r="D1426" i="7"/>
  <c r="A1426" i="7" s="1"/>
  <c r="C1427" i="7"/>
  <c r="D1427" i="7"/>
  <c r="A1427" i="7" s="1"/>
  <c r="C1428" i="7"/>
  <c r="D1428" i="7"/>
  <c r="A1428" i="7" s="1"/>
  <c r="C1429" i="7"/>
  <c r="D1429" i="7"/>
  <c r="A1429" i="7" s="1"/>
  <c r="C1430" i="7"/>
  <c r="D1430" i="7"/>
  <c r="A1430" i="7" s="1"/>
  <c r="C1431" i="7"/>
  <c r="D1431" i="7"/>
  <c r="A1431" i="7" s="1"/>
  <c r="C1432" i="7"/>
  <c r="D1432" i="7"/>
  <c r="A1432" i="7" s="1"/>
  <c r="C1433" i="7"/>
  <c r="D1433" i="7"/>
  <c r="A1433" i="7" s="1"/>
  <c r="C1417" i="7"/>
  <c r="D1417" i="7"/>
  <c r="A1417" i="7" s="1"/>
  <c r="C1418" i="7"/>
  <c r="D1418" i="7"/>
  <c r="A1418" i="7" s="1"/>
  <c r="C1419" i="7"/>
  <c r="D1419" i="7"/>
  <c r="A1419" i="7" s="1"/>
  <c r="C1420" i="7"/>
  <c r="D1420" i="7"/>
  <c r="A1420" i="7" s="1"/>
  <c r="C1421" i="7"/>
  <c r="D1421" i="7"/>
  <c r="A1421" i="7" s="1"/>
  <c r="C1422" i="7"/>
  <c r="D1422" i="7"/>
  <c r="A1422" i="7" s="1"/>
  <c r="C1423" i="7"/>
  <c r="D1423" i="7"/>
  <c r="A1423" i="7" s="1"/>
  <c r="C1424" i="7"/>
  <c r="D1424" i="7"/>
  <c r="A1424" i="7" s="1"/>
  <c r="C1408" i="7"/>
  <c r="D1408" i="7"/>
  <c r="A1408" i="7" s="1"/>
  <c r="C1409" i="7"/>
  <c r="D1409" i="7"/>
  <c r="A1409" i="7" s="1"/>
  <c r="C1410" i="7"/>
  <c r="D1410" i="7"/>
  <c r="A1410" i="7" s="1"/>
  <c r="C1411" i="7"/>
  <c r="D1411" i="7"/>
  <c r="A1411" i="7" s="1"/>
  <c r="C1412" i="7"/>
  <c r="D1412" i="7"/>
  <c r="A1412" i="7" s="1"/>
  <c r="C1413" i="7"/>
  <c r="D1413" i="7"/>
  <c r="A1413" i="7" s="1"/>
  <c r="C1414" i="7"/>
  <c r="D1414" i="7"/>
  <c r="A1414" i="7" s="1"/>
  <c r="C1415" i="7"/>
  <c r="D1415" i="7"/>
  <c r="A1415" i="7" s="1"/>
  <c r="C1399" i="7"/>
  <c r="D1399" i="7"/>
  <c r="A1399" i="7" s="1"/>
  <c r="C1400" i="7"/>
  <c r="D1400" i="7"/>
  <c r="A1400" i="7" s="1"/>
  <c r="C1401" i="7"/>
  <c r="D1401" i="7"/>
  <c r="A1401" i="7" s="1"/>
  <c r="C1402" i="7"/>
  <c r="D1402" i="7"/>
  <c r="A1402" i="7" s="1"/>
  <c r="C1404" i="7"/>
  <c r="D1404" i="7"/>
  <c r="A1404" i="7" s="1"/>
  <c r="C1405" i="7"/>
  <c r="D1405" i="7"/>
  <c r="A1405" i="7" s="1"/>
  <c r="C1406" i="7"/>
  <c r="D1406" i="7"/>
  <c r="A1406" i="7" s="1"/>
  <c r="C1394" i="7"/>
  <c r="D1394" i="7"/>
  <c r="A1394" i="7" s="1"/>
  <c r="C1395" i="7"/>
  <c r="D1395" i="7"/>
  <c r="A1395" i="7" s="1"/>
  <c r="C1396" i="7"/>
  <c r="D1396" i="7"/>
  <c r="A1396" i="7" s="1"/>
  <c r="C1397" i="7"/>
  <c r="D1397" i="7"/>
  <c r="A1397" i="7" s="1"/>
  <c r="C1386" i="7"/>
  <c r="D1386" i="7"/>
  <c r="A1386" i="7" s="1"/>
  <c r="C1387" i="7"/>
  <c r="D1387" i="7"/>
  <c r="A1387" i="7" s="1"/>
  <c r="C1388" i="7"/>
  <c r="D1388" i="7"/>
  <c r="A1388" i="7" s="1"/>
  <c r="C1389" i="7"/>
  <c r="D1389" i="7"/>
  <c r="A1389" i="7" s="1"/>
  <c r="C1390" i="7"/>
  <c r="D1390" i="7"/>
  <c r="A1390" i="7" s="1"/>
  <c r="C1391" i="7"/>
  <c r="D1391" i="7"/>
  <c r="A1391" i="7" s="1"/>
  <c r="C1392" i="7"/>
  <c r="D1392" i="7"/>
  <c r="A1392" i="7" s="1"/>
  <c r="C1393" i="7"/>
  <c r="C1398" i="7"/>
  <c r="C1403" i="7"/>
  <c r="C1407" i="7"/>
  <c r="C1416" i="7"/>
  <c r="C1425" i="7"/>
  <c r="C1434" i="7"/>
  <c r="C1443" i="7"/>
  <c r="C1377" i="7"/>
  <c r="D1377" i="7"/>
  <c r="A1377" i="7" s="1"/>
  <c r="C1378" i="7"/>
  <c r="D1378" i="7"/>
  <c r="A1378" i="7" s="1"/>
  <c r="C1379" i="7"/>
  <c r="D1379" i="7"/>
  <c r="A1379" i="7" s="1"/>
  <c r="C1380" i="7"/>
  <c r="D1380" i="7"/>
  <c r="A1380" i="7" s="1"/>
  <c r="C1381" i="7"/>
  <c r="D1381" i="7"/>
  <c r="A1381" i="7" s="1"/>
  <c r="C1382" i="7"/>
  <c r="D1382" i="7"/>
  <c r="A1382" i="7" s="1"/>
  <c r="C1383" i="7"/>
  <c r="D1383" i="7"/>
  <c r="A1383" i="7" s="1"/>
  <c r="C1384" i="7"/>
  <c r="D1384" i="7"/>
  <c r="A1384" i="7" s="1"/>
  <c r="C1368" i="7"/>
  <c r="D1368" i="7"/>
  <c r="A1368" i="7" s="1"/>
  <c r="C1369" i="7"/>
  <c r="D1369" i="7"/>
  <c r="A1369" i="7" s="1"/>
  <c r="C1370" i="7"/>
  <c r="D1370" i="7"/>
  <c r="A1370" i="7" s="1"/>
  <c r="C1371" i="7"/>
  <c r="D1371" i="7"/>
  <c r="A1371" i="7" s="1"/>
  <c r="C1372" i="7"/>
  <c r="D1372" i="7"/>
  <c r="A1372" i="7" s="1"/>
  <c r="C1373" i="7"/>
  <c r="D1373" i="7"/>
  <c r="A1373" i="7" s="1"/>
  <c r="C1374" i="7"/>
  <c r="D1374" i="7"/>
  <c r="A1374" i="7" s="1"/>
  <c r="C1375" i="7"/>
  <c r="D1375" i="7"/>
  <c r="A1375" i="7" s="1"/>
  <c r="C1359" i="7"/>
  <c r="D1359" i="7"/>
  <c r="A1359" i="7" s="1"/>
  <c r="C1360" i="7"/>
  <c r="D1360" i="7"/>
  <c r="A1360" i="7" s="1"/>
  <c r="C1361" i="7"/>
  <c r="D1361" i="7"/>
  <c r="A1361" i="7" s="1"/>
  <c r="C1362" i="7"/>
  <c r="D1362" i="7"/>
  <c r="A1362" i="7" s="1"/>
  <c r="C1363" i="7"/>
  <c r="D1363" i="7"/>
  <c r="A1363" i="7" s="1"/>
  <c r="C1364" i="7"/>
  <c r="D1364" i="7"/>
  <c r="A1364" i="7" s="1"/>
  <c r="C1365" i="7"/>
  <c r="D1365" i="7"/>
  <c r="A1365" i="7" s="1"/>
  <c r="C1366" i="7"/>
  <c r="D1366" i="7"/>
  <c r="A1366" i="7" s="1"/>
  <c r="C1350" i="7"/>
  <c r="D1350" i="7"/>
  <c r="A1350" i="7" s="1"/>
  <c r="C1351" i="7"/>
  <c r="D1351" i="7"/>
  <c r="A1351" i="7" s="1"/>
  <c r="C1352" i="7"/>
  <c r="D1352" i="7"/>
  <c r="A1352" i="7" s="1"/>
  <c r="C1353" i="7"/>
  <c r="D1353" i="7"/>
  <c r="A1353" i="7" s="1"/>
  <c r="C1354" i="7"/>
  <c r="D1354" i="7"/>
  <c r="A1354" i="7" s="1"/>
  <c r="C1355" i="7"/>
  <c r="D1355" i="7"/>
  <c r="A1355" i="7" s="1"/>
  <c r="C1356" i="7"/>
  <c r="D1356" i="7"/>
  <c r="A1356" i="7" s="1"/>
  <c r="C1357" i="7"/>
  <c r="D1357" i="7"/>
  <c r="A1357" i="7" s="1"/>
  <c r="C1341" i="7"/>
  <c r="D1341" i="7"/>
  <c r="A1341" i="7" s="1"/>
  <c r="C1342" i="7"/>
  <c r="D1342" i="7"/>
  <c r="A1342" i="7" s="1"/>
  <c r="C1343" i="7"/>
  <c r="D1343" i="7"/>
  <c r="A1343" i="7" s="1"/>
  <c r="C1344" i="7"/>
  <c r="D1344" i="7"/>
  <c r="A1344" i="7" s="1"/>
  <c r="C1345" i="7"/>
  <c r="D1345" i="7"/>
  <c r="A1345" i="7" s="1"/>
  <c r="C1346" i="7"/>
  <c r="D1346" i="7"/>
  <c r="A1346" i="7" s="1"/>
  <c r="C1347" i="7"/>
  <c r="D1347" i="7"/>
  <c r="A1347" i="7" s="1"/>
  <c r="C1348" i="7"/>
  <c r="D1348" i="7"/>
  <c r="A1348" i="7" s="1"/>
  <c r="C1330" i="7"/>
  <c r="D1330" i="7"/>
  <c r="A1330" i="7" s="1"/>
  <c r="C1331" i="7"/>
  <c r="D1331" i="7"/>
  <c r="A1331" i="7" s="1"/>
  <c r="C1332" i="7"/>
  <c r="D1332" i="7"/>
  <c r="A1332" i="7" s="1"/>
  <c r="C1333" i="7"/>
  <c r="D1333" i="7"/>
  <c r="A1333" i="7" s="1"/>
  <c r="C1334" i="7"/>
  <c r="D1334" i="7"/>
  <c r="A1334" i="7" s="1"/>
  <c r="C1335" i="7"/>
  <c r="D1335" i="7"/>
  <c r="A1335" i="7" s="1"/>
  <c r="C1336" i="7"/>
  <c r="D1336" i="7"/>
  <c r="A1336" i="7" s="1"/>
  <c r="C1337" i="7"/>
  <c r="D1337" i="7"/>
  <c r="A1337" i="7" s="1"/>
  <c r="C1338" i="7"/>
  <c r="D1338" i="7"/>
  <c r="A1338" i="7" s="1"/>
  <c r="C1339" i="7"/>
  <c r="D1339" i="7"/>
  <c r="A1339" i="7" s="1"/>
  <c r="C1319" i="7"/>
  <c r="D1319" i="7"/>
  <c r="A1319" i="7" s="1"/>
  <c r="C1320" i="7"/>
  <c r="D1320" i="7"/>
  <c r="A1320" i="7" s="1"/>
  <c r="C1321" i="7"/>
  <c r="D1321" i="7"/>
  <c r="A1321" i="7" s="1"/>
  <c r="C1322" i="7"/>
  <c r="D1322" i="7"/>
  <c r="A1322" i="7" s="1"/>
  <c r="C1323" i="7"/>
  <c r="D1323" i="7"/>
  <c r="A1323" i="7" s="1"/>
  <c r="C1324" i="7"/>
  <c r="D1324" i="7"/>
  <c r="A1324" i="7" s="1"/>
  <c r="C1325" i="7"/>
  <c r="D1325" i="7"/>
  <c r="A1325" i="7" s="1"/>
  <c r="C1326" i="7"/>
  <c r="D1326" i="7"/>
  <c r="A1326" i="7" s="1"/>
  <c r="C1327" i="7"/>
  <c r="D1327" i="7"/>
  <c r="A1327" i="7" s="1"/>
  <c r="C1328" i="7"/>
  <c r="D1328" i="7"/>
  <c r="A1328" i="7" s="1"/>
  <c r="C1314" i="7"/>
  <c r="D1314" i="7"/>
  <c r="A1314" i="7" s="1"/>
  <c r="C1315" i="7"/>
  <c r="D1315" i="7"/>
  <c r="A1315" i="7" s="1"/>
  <c r="C1316" i="7"/>
  <c r="D1316" i="7"/>
  <c r="A1316" i="7" s="1"/>
  <c r="C1317" i="7"/>
  <c r="D1317" i="7"/>
  <c r="A1317" i="7" s="1"/>
  <c r="C1306" i="7"/>
  <c r="D1306" i="7"/>
  <c r="A1306" i="7" s="1"/>
  <c r="C1307" i="7"/>
  <c r="D1307" i="7"/>
  <c r="A1307" i="7" s="1"/>
  <c r="C1308" i="7"/>
  <c r="D1308" i="7"/>
  <c r="A1308" i="7" s="1"/>
  <c r="C1309" i="7"/>
  <c r="D1309" i="7"/>
  <c r="A1309" i="7" s="1"/>
  <c r="C1310" i="7"/>
  <c r="D1310" i="7"/>
  <c r="A1310" i="7" s="1"/>
  <c r="C1311" i="7"/>
  <c r="D1311" i="7"/>
  <c r="A1311" i="7" s="1"/>
  <c r="C1312" i="7"/>
  <c r="D1312" i="7"/>
  <c r="A1312" i="7" s="1"/>
  <c r="C1297" i="7"/>
  <c r="D1297" i="7"/>
  <c r="A1297" i="7" s="1"/>
  <c r="C1298" i="7"/>
  <c r="D1298" i="7"/>
  <c r="A1298" i="7" s="1"/>
  <c r="C1299" i="7"/>
  <c r="D1299" i="7"/>
  <c r="A1299" i="7" s="1"/>
  <c r="C1300" i="7"/>
  <c r="D1300" i="7"/>
  <c r="A1300" i="7" s="1"/>
  <c r="C1301" i="7"/>
  <c r="D1301" i="7"/>
  <c r="A1301" i="7" s="1"/>
  <c r="C1302" i="7"/>
  <c r="D1302" i="7"/>
  <c r="A1302" i="7" s="1"/>
  <c r="C1303" i="7"/>
  <c r="D1303" i="7"/>
  <c r="A1303" i="7" s="1"/>
  <c r="C1304" i="7"/>
  <c r="D1304" i="7"/>
  <c r="A1304" i="7" s="1"/>
  <c r="C1286" i="7"/>
  <c r="D1286" i="7"/>
  <c r="A1286" i="7" s="1"/>
  <c r="C1287" i="7"/>
  <c r="D1287" i="7"/>
  <c r="A1287" i="7" s="1"/>
  <c r="C1288" i="7"/>
  <c r="D1288" i="7"/>
  <c r="A1288" i="7" s="1"/>
  <c r="C1289" i="7"/>
  <c r="D1289" i="7"/>
  <c r="A1289" i="7" s="1"/>
  <c r="C1290" i="7"/>
  <c r="D1290" i="7"/>
  <c r="A1290" i="7" s="1"/>
  <c r="C1291" i="7"/>
  <c r="D1291" i="7"/>
  <c r="A1291" i="7" s="1"/>
  <c r="C1292" i="7"/>
  <c r="D1292" i="7"/>
  <c r="A1292" i="7" s="1"/>
  <c r="C1293" i="7"/>
  <c r="D1293" i="7"/>
  <c r="A1293" i="7" s="1"/>
  <c r="C1294" i="7"/>
  <c r="D1294" i="7"/>
  <c r="A1294" i="7" s="1"/>
  <c r="C1295" i="7"/>
  <c r="D1295" i="7"/>
  <c r="A1295" i="7" s="1"/>
  <c r="C1280" i="7"/>
  <c r="D1280" i="7"/>
  <c r="A1280" i="7" s="1"/>
  <c r="C1281" i="7"/>
  <c r="D1281" i="7"/>
  <c r="A1281" i="7" s="1"/>
  <c r="C1282" i="7"/>
  <c r="D1282" i="7"/>
  <c r="A1282" i="7" s="1"/>
  <c r="C1283" i="7"/>
  <c r="D1283" i="7"/>
  <c r="A1283" i="7" s="1"/>
  <c r="C1284" i="7"/>
  <c r="D1284" i="7"/>
  <c r="A1284" i="7" s="1"/>
  <c r="C1272" i="7"/>
  <c r="D1272" i="7"/>
  <c r="A1272" i="7" s="1"/>
  <c r="C1273" i="7"/>
  <c r="D1273" i="7"/>
  <c r="A1273" i="7" s="1"/>
  <c r="C1274" i="7"/>
  <c r="D1274" i="7"/>
  <c r="A1274" i="7" s="1"/>
  <c r="C1275" i="7"/>
  <c r="D1275" i="7"/>
  <c r="A1275" i="7" s="1"/>
  <c r="C1276" i="7"/>
  <c r="D1276" i="7"/>
  <c r="A1276" i="7" s="1"/>
  <c r="C1277" i="7"/>
  <c r="D1277" i="7"/>
  <c r="A1277" i="7" s="1"/>
  <c r="C1278" i="7"/>
  <c r="D1278" i="7"/>
  <c r="A1278" i="7" s="1"/>
  <c r="C1260" i="7"/>
  <c r="D1260" i="7"/>
  <c r="A1260" i="7" s="1"/>
  <c r="C1261" i="7"/>
  <c r="D1261" i="7"/>
  <c r="A1261" i="7" s="1"/>
  <c r="C1262" i="7"/>
  <c r="D1262" i="7"/>
  <c r="A1262" i="7" s="1"/>
  <c r="C1263" i="7"/>
  <c r="D1263" i="7"/>
  <c r="A1263" i="7" s="1"/>
  <c r="C1264" i="7"/>
  <c r="D1264" i="7"/>
  <c r="A1264" i="7" s="1"/>
  <c r="C1265" i="7"/>
  <c r="D1265" i="7"/>
  <c r="A1265" i="7" s="1"/>
  <c r="C1266" i="7"/>
  <c r="D1266" i="7"/>
  <c r="A1266" i="7" s="1"/>
  <c r="C1267" i="7"/>
  <c r="D1267" i="7"/>
  <c r="A1267" i="7" s="1"/>
  <c r="C1268" i="7"/>
  <c r="D1268" i="7"/>
  <c r="A1268" i="7" s="1"/>
  <c r="C1269" i="7"/>
  <c r="D1269" i="7"/>
  <c r="A1269" i="7" s="1"/>
  <c r="C1270" i="7"/>
  <c r="D1270" i="7"/>
  <c r="A1270" i="7" s="1"/>
  <c r="C1254" i="7"/>
  <c r="D1254" i="7"/>
  <c r="A1254" i="7" s="1"/>
  <c r="C1255" i="7"/>
  <c r="D1255" i="7"/>
  <c r="A1255" i="7" s="1"/>
  <c r="C1256" i="7"/>
  <c r="D1256" i="7"/>
  <c r="A1256" i="7" s="1"/>
  <c r="C1257" i="7"/>
  <c r="D1257" i="7"/>
  <c r="A1257" i="7" s="1"/>
  <c r="C1258" i="7"/>
  <c r="D1258" i="7"/>
  <c r="A1258" i="7" s="1"/>
  <c r="C1245" i="7"/>
  <c r="D1245" i="7"/>
  <c r="A1245" i="7" s="1"/>
  <c r="C1246" i="7"/>
  <c r="D1246" i="7"/>
  <c r="A1246" i="7" s="1"/>
  <c r="C1247" i="7"/>
  <c r="D1247" i="7"/>
  <c r="A1247" i="7" s="1"/>
  <c r="C1248" i="7"/>
  <c r="D1248" i="7"/>
  <c r="A1248" i="7" s="1"/>
  <c r="C1249" i="7"/>
  <c r="D1249" i="7"/>
  <c r="A1249" i="7" s="1"/>
  <c r="C1250" i="7"/>
  <c r="D1250" i="7"/>
  <c r="A1250" i="7" s="1"/>
  <c r="C1251" i="7"/>
  <c r="D1251" i="7"/>
  <c r="A1251" i="7" s="1"/>
  <c r="C1252" i="7"/>
  <c r="D1252" i="7"/>
  <c r="A1252" i="7" s="1"/>
  <c r="C1235" i="7"/>
  <c r="D1235" i="7"/>
  <c r="A1235" i="7" s="1"/>
  <c r="C1236" i="7"/>
  <c r="D1236" i="7"/>
  <c r="A1236" i="7" s="1"/>
  <c r="C1237" i="7"/>
  <c r="D1237" i="7"/>
  <c r="A1237" i="7" s="1"/>
  <c r="C1238" i="7"/>
  <c r="D1238" i="7"/>
  <c r="A1238" i="7" s="1"/>
  <c r="C1239" i="7"/>
  <c r="D1239" i="7"/>
  <c r="A1239" i="7" s="1"/>
  <c r="C1240" i="7"/>
  <c r="D1240" i="7"/>
  <c r="A1240" i="7" s="1"/>
  <c r="C1241" i="7"/>
  <c r="D1241" i="7"/>
  <c r="A1241" i="7" s="1"/>
  <c r="C1242" i="7"/>
  <c r="D1242" i="7"/>
  <c r="A1242" i="7" s="1"/>
  <c r="C1243" i="7"/>
  <c r="D1243" i="7"/>
  <c r="A1243" i="7" s="1"/>
  <c r="C1224" i="7"/>
  <c r="D1224" i="7"/>
  <c r="A1224" i="7" s="1"/>
  <c r="C1225" i="7"/>
  <c r="D1225" i="7"/>
  <c r="A1225" i="7" s="1"/>
  <c r="C1226" i="7"/>
  <c r="D1226" i="7"/>
  <c r="A1226" i="7" s="1"/>
  <c r="C1227" i="7"/>
  <c r="D1227" i="7"/>
  <c r="A1227" i="7" s="1"/>
  <c r="C1228" i="7"/>
  <c r="D1228" i="7"/>
  <c r="A1228" i="7" s="1"/>
  <c r="C1229" i="7"/>
  <c r="D1229" i="7"/>
  <c r="A1229" i="7" s="1"/>
  <c r="C1230" i="7"/>
  <c r="D1230" i="7"/>
  <c r="A1230" i="7" s="1"/>
  <c r="C1231" i="7"/>
  <c r="D1231" i="7"/>
  <c r="A1231" i="7" s="1"/>
  <c r="C1232" i="7"/>
  <c r="D1232" i="7"/>
  <c r="A1232" i="7" s="1"/>
  <c r="C1233" i="7"/>
  <c r="D1233" i="7"/>
  <c r="A1233" i="7" s="1"/>
  <c r="C1212" i="7"/>
  <c r="D1212" i="7"/>
  <c r="A1212" i="7" s="1"/>
  <c r="C1213" i="7"/>
  <c r="D1213" i="7"/>
  <c r="A1213" i="7" s="1"/>
  <c r="C1214" i="7"/>
  <c r="D1214" i="7"/>
  <c r="A1214" i="7" s="1"/>
  <c r="C1215" i="7"/>
  <c r="D1215" i="7"/>
  <c r="A1215" i="7" s="1"/>
  <c r="C1216" i="7"/>
  <c r="D1216" i="7"/>
  <c r="A1216" i="7" s="1"/>
  <c r="C1217" i="7"/>
  <c r="D1217" i="7"/>
  <c r="A1217" i="7" s="1"/>
  <c r="C1218" i="7"/>
  <c r="D1218" i="7"/>
  <c r="A1218" i="7" s="1"/>
  <c r="C1219" i="7"/>
  <c r="D1219" i="7"/>
  <c r="A1219" i="7" s="1"/>
  <c r="C1220" i="7"/>
  <c r="D1220" i="7"/>
  <c r="A1220" i="7" s="1"/>
  <c r="C1221" i="7"/>
  <c r="D1221" i="7"/>
  <c r="A1221" i="7" s="1"/>
  <c r="C1222" i="7"/>
  <c r="D1222" i="7"/>
  <c r="A1222" i="7" s="1"/>
  <c r="C1199" i="7"/>
  <c r="D1199" i="7"/>
  <c r="A1199" i="7" s="1"/>
  <c r="C1200" i="7"/>
  <c r="D1200" i="7"/>
  <c r="A1200" i="7" s="1"/>
  <c r="C1201" i="7"/>
  <c r="D1201" i="7"/>
  <c r="A1201" i="7" s="1"/>
  <c r="C1202" i="7"/>
  <c r="D1202" i="7"/>
  <c r="A1202" i="7" s="1"/>
  <c r="C1203" i="7"/>
  <c r="D1203" i="7"/>
  <c r="A1203" i="7" s="1"/>
  <c r="C1204" i="7"/>
  <c r="D1204" i="7"/>
  <c r="A1204" i="7" s="1"/>
  <c r="C1205" i="7"/>
  <c r="D1205" i="7"/>
  <c r="A1205" i="7" s="1"/>
  <c r="C1206" i="7"/>
  <c r="D1206" i="7"/>
  <c r="A1206" i="7" s="1"/>
  <c r="C1207" i="7"/>
  <c r="D1207" i="7"/>
  <c r="A1207" i="7" s="1"/>
  <c r="C1208" i="7"/>
  <c r="D1208" i="7"/>
  <c r="A1208" i="7" s="1"/>
  <c r="C1209" i="7"/>
  <c r="D1209" i="7"/>
  <c r="A1209" i="7" s="1"/>
  <c r="C1210" i="7"/>
  <c r="D1210" i="7"/>
  <c r="A1210" i="7" s="1"/>
  <c r="C1189" i="7"/>
  <c r="D1189" i="7"/>
  <c r="A1189" i="7" s="1"/>
  <c r="C1190" i="7"/>
  <c r="D1190" i="7"/>
  <c r="A1190" i="7" s="1"/>
  <c r="C1191" i="7"/>
  <c r="D1191" i="7"/>
  <c r="A1191" i="7" s="1"/>
  <c r="C1192" i="7"/>
  <c r="D1192" i="7"/>
  <c r="A1192" i="7" s="1"/>
  <c r="C1193" i="7"/>
  <c r="D1193" i="7"/>
  <c r="A1193" i="7" s="1"/>
  <c r="C1194" i="7"/>
  <c r="D1194" i="7"/>
  <c r="A1194" i="7" s="1"/>
  <c r="C1195" i="7"/>
  <c r="D1195" i="7"/>
  <c r="A1195" i="7" s="1"/>
  <c r="C1196" i="7"/>
  <c r="D1196" i="7"/>
  <c r="A1196" i="7" s="1"/>
  <c r="C1197" i="7"/>
  <c r="D1197" i="7"/>
  <c r="A1197" i="7" s="1"/>
  <c r="C1176" i="7"/>
  <c r="D1176" i="7"/>
  <c r="A1176" i="7" s="1"/>
  <c r="C1177" i="7"/>
  <c r="D1177" i="7"/>
  <c r="A1177" i="7" s="1"/>
  <c r="C1178" i="7"/>
  <c r="D1178" i="7"/>
  <c r="A1178" i="7" s="1"/>
  <c r="C1179" i="7"/>
  <c r="D1179" i="7"/>
  <c r="A1179" i="7" s="1"/>
  <c r="C1180" i="7"/>
  <c r="D1180" i="7"/>
  <c r="A1180" i="7" s="1"/>
  <c r="C1181" i="7"/>
  <c r="D1181" i="7"/>
  <c r="A1181" i="7" s="1"/>
  <c r="C1182" i="7"/>
  <c r="D1182" i="7"/>
  <c r="A1182" i="7" s="1"/>
  <c r="C1183" i="7"/>
  <c r="D1183" i="7"/>
  <c r="A1183" i="7" s="1"/>
  <c r="C1184" i="7"/>
  <c r="D1184" i="7"/>
  <c r="A1184" i="7" s="1"/>
  <c r="C1185" i="7"/>
  <c r="D1185" i="7"/>
  <c r="A1185" i="7" s="1"/>
  <c r="C1186" i="7"/>
  <c r="D1186" i="7"/>
  <c r="A1186" i="7" s="1"/>
  <c r="C1187" i="7"/>
  <c r="D1187" i="7"/>
  <c r="A1187" i="7" s="1"/>
  <c r="B7" i="1"/>
  <c r="C37" i="2"/>
  <c r="C1166" i="7"/>
  <c r="D1166" i="7"/>
  <c r="A1166" i="7" s="1"/>
  <c r="C1167" i="7"/>
  <c r="D1167" i="7"/>
  <c r="A1167" i="7" s="1"/>
  <c r="C1168" i="7"/>
  <c r="D1168" i="7"/>
  <c r="A1168" i="7" s="1"/>
  <c r="C1169" i="7"/>
  <c r="D1169" i="7"/>
  <c r="A1169" i="7" s="1"/>
  <c r="C1170" i="7"/>
  <c r="D1170" i="7"/>
  <c r="A1170" i="7" s="1"/>
  <c r="C1171" i="7"/>
  <c r="D1171" i="7"/>
  <c r="A1171" i="7" s="1"/>
  <c r="C1172" i="7"/>
  <c r="D1172" i="7"/>
  <c r="A1172" i="7" s="1"/>
  <c r="C1173" i="7"/>
  <c r="D1173" i="7"/>
  <c r="A1173" i="7" s="1"/>
  <c r="C1174" i="7"/>
  <c r="D1174" i="7"/>
  <c r="A1174" i="7" s="1"/>
  <c r="C1154" i="7"/>
  <c r="D1154" i="7"/>
  <c r="A1154" i="7" s="1"/>
  <c r="C1155" i="7"/>
  <c r="D1155" i="7"/>
  <c r="A1155" i="7" s="1"/>
  <c r="C1156" i="7"/>
  <c r="D1156" i="7"/>
  <c r="A1156" i="7" s="1"/>
  <c r="C1157" i="7"/>
  <c r="D1157" i="7"/>
  <c r="A1157" i="7" s="1"/>
  <c r="C1158" i="7"/>
  <c r="D1158" i="7"/>
  <c r="A1158" i="7" s="1"/>
  <c r="C1159" i="7"/>
  <c r="D1159" i="7"/>
  <c r="A1159" i="7" s="1"/>
  <c r="C1160" i="7"/>
  <c r="D1160" i="7"/>
  <c r="A1160" i="7" s="1"/>
  <c r="C1161" i="7"/>
  <c r="D1161" i="7"/>
  <c r="A1161" i="7" s="1"/>
  <c r="C1162" i="7"/>
  <c r="D1162" i="7"/>
  <c r="A1162" i="7" s="1"/>
  <c r="C1163" i="7"/>
  <c r="D1163" i="7"/>
  <c r="A1163" i="7" s="1"/>
  <c r="C1164" i="7"/>
  <c r="D1164" i="7"/>
  <c r="A1164" i="7" s="1"/>
  <c r="C1143" i="7"/>
  <c r="D1143" i="7"/>
  <c r="A1143" i="7" s="1"/>
  <c r="C1144" i="7"/>
  <c r="D1144" i="7"/>
  <c r="A1144" i="7" s="1"/>
  <c r="C1145" i="7"/>
  <c r="D1145" i="7"/>
  <c r="A1145" i="7" s="1"/>
  <c r="C1146" i="7"/>
  <c r="D1146" i="7"/>
  <c r="A1146" i="7" s="1"/>
  <c r="C1147" i="7"/>
  <c r="D1147" i="7"/>
  <c r="A1147" i="7" s="1"/>
  <c r="C1148" i="7"/>
  <c r="D1148" i="7"/>
  <c r="A1148" i="7" s="1"/>
  <c r="C1149" i="7"/>
  <c r="D1149" i="7"/>
  <c r="A1149" i="7" s="1"/>
  <c r="C1150" i="7"/>
  <c r="D1150" i="7"/>
  <c r="A1150" i="7" s="1"/>
  <c r="C1151" i="7"/>
  <c r="D1151" i="7"/>
  <c r="A1151" i="7" s="1"/>
  <c r="C1152" i="7"/>
  <c r="D1152" i="7"/>
  <c r="A1152" i="7" s="1"/>
  <c r="C1165" i="7"/>
  <c r="C1175" i="7"/>
  <c r="C1153" i="7"/>
  <c r="D1175" i="7"/>
  <c r="A1175" i="7" s="1"/>
  <c r="D1165" i="7"/>
  <c r="A1165" i="7" s="1"/>
  <c r="D1153" i="7"/>
  <c r="A1153" i="7" s="1"/>
  <c r="C1133" i="7"/>
  <c r="D1133" i="7"/>
  <c r="A1133" i="7" s="1"/>
  <c r="C1134" i="7"/>
  <c r="D1134" i="7"/>
  <c r="A1134" i="7" s="1"/>
  <c r="C1135" i="7"/>
  <c r="D1135" i="7"/>
  <c r="A1135" i="7" s="1"/>
  <c r="C1136" i="7"/>
  <c r="D1136" i="7"/>
  <c r="A1136" i="7" s="1"/>
  <c r="C1137" i="7"/>
  <c r="D1137" i="7"/>
  <c r="A1137" i="7" s="1"/>
  <c r="C1138" i="7"/>
  <c r="D1138" i="7"/>
  <c r="A1138" i="7" s="1"/>
  <c r="C1139" i="7"/>
  <c r="D1139" i="7"/>
  <c r="A1139" i="7" s="1"/>
  <c r="C1140" i="7"/>
  <c r="D1140" i="7"/>
  <c r="A1140" i="7" s="1"/>
  <c r="C1141" i="7"/>
  <c r="D1141" i="7"/>
  <c r="A1141" i="7" s="1"/>
  <c r="C1121" i="7"/>
  <c r="D1121" i="7"/>
  <c r="A1121" i="7" s="1"/>
  <c r="C1122" i="7"/>
  <c r="D1122" i="7"/>
  <c r="A1122" i="7" s="1"/>
  <c r="C1123" i="7"/>
  <c r="D1123" i="7"/>
  <c r="A1123" i="7" s="1"/>
  <c r="C1124" i="7"/>
  <c r="D1124" i="7"/>
  <c r="A1124" i="7" s="1"/>
  <c r="C1125" i="7"/>
  <c r="D1125" i="7"/>
  <c r="A1125" i="7" s="1"/>
  <c r="C1126" i="7"/>
  <c r="D1126" i="7"/>
  <c r="A1126" i="7" s="1"/>
  <c r="C1127" i="7"/>
  <c r="D1127" i="7"/>
  <c r="A1127" i="7" s="1"/>
  <c r="C1128" i="7"/>
  <c r="D1128" i="7"/>
  <c r="A1128" i="7" s="1"/>
  <c r="C1129" i="7"/>
  <c r="D1129" i="7"/>
  <c r="A1129" i="7" s="1"/>
  <c r="C1130" i="7"/>
  <c r="D1130" i="7"/>
  <c r="A1130" i="7" s="1"/>
  <c r="C1131" i="7"/>
  <c r="D1131" i="7"/>
  <c r="A1131" i="7" s="1"/>
  <c r="D1514" i="7"/>
  <c r="A1514" i="7" s="1"/>
  <c r="D1501" i="7"/>
  <c r="A1501" i="7" s="1"/>
  <c r="D1496" i="7"/>
  <c r="A1496" i="7" s="1"/>
  <c r="D1490" i="7"/>
  <c r="A1490" i="7" s="1"/>
  <c r="D1483" i="7"/>
  <c r="A1483" i="7" s="1"/>
  <c r="D1478" i="7"/>
  <c r="A1478" i="7" s="1"/>
  <c r="D1472" i="7"/>
  <c r="A1472" i="7" s="1"/>
  <c r="D1465" i="7"/>
  <c r="A1465" i="7" s="1"/>
  <c r="D1459" i="7"/>
  <c r="A1459" i="7" s="1"/>
  <c r="D1452" i="7"/>
  <c r="A1452" i="7" s="1"/>
  <c r="D1443" i="7"/>
  <c r="A1443" i="7" s="1"/>
  <c r="D1434" i="7"/>
  <c r="A1434" i="7" s="1"/>
  <c r="C1349" i="7"/>
  <c r="C1358" i="7"/>
  <c r="C1367" i="7"/>
  <c r="C1376" i="7"/>
  <c r="C1385" i="7"/>
  <c r="D1425" i="7"/>
  <c r="A1425" i="7" s="1"/>
  <c r="D1416" i="7"/>
  <c r="A1416" i="7" s="1"/>
  <c r="D1407" i="7"/>
  <c r="A1407" i="7" s="1"/>
  <c r="D1403" i="7"/>
  <c r="A1403" i="7" s="1"/>
  <c r="D1398" i="7"/>
  <c r="A1398" i="7" s="1"/>
  <c r="D1393" i="7"/>
  <c r="A1393" i="7" s="1"/>
  <c r="D1385" i="7"/>
  <c r="A1385" i="7" s="1"/>
  <c r="D1376" i="7"/>
  <c r="A1376" i="7" s="1"/>
  <c r="D1367" i="7"/>
  <c r="A1367" i="7" s="1"/>
  <c r="D1358" i="7"/>
  <c r="A1358" i="7" s="1"/>
  <c r="D1349" i="7"/>
  <c r="A1349" i="7" s="1"/>
  <c r="D1340" i="7"/>
  <c r="A1340" i="7" s="1"/>
  <c r="D1329" i="7"/>
  <c r="A1329" i="7" s="1"/>
  <c r="D1318" i="7"/>
  <c r="A1318" i="7" s="1"/>
  <c r="D1313" i="7"/>
  <c r="A1313" i="7" s="1"/>
  <c r="D1305" i="7"/>
  <c r="A1305" i="7" s="1"/>
  <c r="D1296" i="7"/>
  <c r="A1296" i="7" s="1"/>
  <c r="D1285" i="7"/>
  <c r="A1285" i="7" s="1"/>
  <c r="D1279" i="7"/>
  <c r="A1279" i="7" s="1"/>
  <c r="D1271" i="7"/>
  <c r="A1271" i="7" s="1"/>
  <c r="D1259" i="7"/>
  <c r="A1259" i="7" s="1"/>
  <c r="D1253" i="7"/>
  <c r="A1253" i="7" s="1"/>
  <c r="D1244" i="7"/>
  <c r="A1244" i="7" s="1"/>
  <c r="D1234" i="7"/>
  <c r="A1234" i="7" s="1"/>
  <c r="D1223" i="7"/>
  <c r="A1223" i="7" s="1"/>
  <c r="D1211" i="7"/>
  <c r="A1211" i="7" s="1"/>
  <c r="D1198" i="7"/>
  <c r="A1198" i="7" s="1"/>
  <c r="D1188" i="7"/>
  <c r="A1188" i="7" s="1"/>
  <c r="D1142" i="7"/>
  <c r="A1142" i="7" s="1"/>
  <c r="D1132" i="7"/>
  <c r="A1132" i="7" s="1"/>
  <c r="C1100" i="7"/>
  <c r="D1100" i="7"/>
  <c r="A1100" i="7" s="1"/>
  <c r="C1101" i="7"/>
  <c r="D1101" i="7"/>
  <c r="A1101" i="7" s="1"/>
  <c r="C1102" i="7"/>
  <c r="D1102" i="7"/>
  <c r="A1102" i="7" s="1"/>
  <c r="C1103" i="7"/>
  <c r="D1103" i="7"/>
  <c r="A1103" i="7" s="1"/>
  <c r="C1104" i="7"/>
  <c r="D1104" i="7"/>
  <c r="A1104" i="7" s="1"/>
  <c r="C1105" i="7"/>
  <c r="D1105" i="7"/>
  <c r="A1105" i="7" s="1"/>
  <c r="C1106" i="7"/>
  <c r="D1106" i="7"/>
  <c r="A1106" i="7" s="1"/>
  <c r="C1107" i="7"/>
  <c r="D1107" i="7"/>
  <c r="A1107" i="7" s="1"/>
  <c r="C1108" i="7"/>
  <c r="D1108" i="7"/>
  <c r="A1108" i="7" s="1"/>
  <c r="C1089" i="7"/>
  <c r="D1089" i="7"/>
  <c r="A1089" i="7" s="1"/>
  <c r="C1090" i="7"/>
  <c r="D1090" i="7"/>
  <c r="A1090" i="7" s="1"/>
  <c r="C1091" i="7"/>
  <c r="D1091" i="7"/>
  <c r="A1091" i="7" s="1"/>
  <c r="C1092" i="7"/>
  <c r="D1092" i="7"/>
  <c r="A1092" i="7" s="1"/>
  <c r="C1093" i="7"/>
  <c r="D1093" i="7"/>
  <c r="A1093" i="7" s="1"/>
  <c r="C1094" i="7"/>
  <c r="D1094" i="7"/>
  <c r="A1094" i="7" s="1"/>
  <c r="C1095" i="7"/>
  <c r="D1095" i="7"/>
  <c r="A1095" i="7" s="1"/>
  <c r="C1096" i="7"/>
  <c r="D1096" i="7"/>
  <c r="A1096" i="7" s="1"/>
  <c r="C1097" i="7"/>
  <c r="D1097" i="7"/>
  <c r="A1097" i="7" s="1"/>
  <c r="C1098" i="7"/>
  <c r="D1098" i="7"/>
  <c r="A1098" i="7" s="1"/>
  <c r="C1078" i="7"/>
  <c r="D1078" i="7"/>
  <c r="A1078" i="7" s="1"/>
  <c r="C1079" i="7"/>
  <c r="D1079" i="7"/>
  <c r="A1079" i="7" s="1"/>
  <c r="C1080" i="7"/>
  <c r="D1080" i="7"/>
  <c r="A1080" i="7" s="1"/>
  <c r="C1081" i="7"/>
  <c r="D1081" i="7"/>
  <c r="A1081" i="7" s="1"/>
  <c r="C1082" i="7"/>
  <c r="D1082" i="7"/>
  <c r="A1082" i="7" s="1"/>
  <c r="C1083" i="7"/>
  <c r="D1083" i="7"/>
  <c r="A1083" i="7" s="1"/>
  <c r="C1084" i="7"/>
  <c r="D1084" i="7"/>
  <c r="A1084" i="7" s="1"/>
  <c r="C1085" i="7"/>
  <c r="D1085" i="7"/>
  <c r="A1085" i="7" s="1"/>
  <c r="C1086" i="7"/>
  <c r="D1086" i="7"/>
  <c r="A1086" i="7" s="1"/>
  <c r="C1087" i="7"/>
  <c r="D1087" i="7"/>
  <c r="A1087" i="7" s="1"/>
  <c r="C1066" i="7"/>
  <c r="D1066" i="7"/>
  <c r="A1066" i="7" s="1"/>
  <c r="C1067" i="7"/>
  <c r="D1067" i="7"/>
  <c r="A1067" i="7" s="1"/>
  <c r="C1068" i="7"/>
  <c r="D1068" i="7"/>
  <c r="A1068" i="7" s="1"/>
  <c r="C1069" i="7"/>
  <c r="D1069" i="7"/>
  <c r="A1069" i="7" s="1"/>
  <c r="C1070" i="7"/>
  <c r="D1070" i="7"/>
  <c r="A1070" i="7" s="1"/>
  <c r="C1071" i="7"/>
  <c r="D1071" i="7"/>
  <c r="A1071" i="7" s="1"/>
  <c r="C1072" i="7"/>
  <c r="D1072" i="7"/>
  <c r="A1072" i="7" s="1"/>
  <c r="C1073" i="7"/>
  <c r="D1073" i="7"/>
  <c r="A1073" i="7" s="1"/>
  <c r="C1074" i="7"/>
  <c r="D1074" i="7"/>
  <c r="A1074" i="7" s="1"/>
  <c r="C1075" i="7"/>
  <c r="D1075" i="7"/>
  <c r="A1075" i="7" s="1"/>
  <c r="C1076" i="7"/>
  <c r="D1076" i="7"/>
  <c r="A1076" i="7" s="1"/>
  <c r="C1053" i="7"/>
  <c r="D1053" i="7"/>
  <c r="A1053" i="7" s="1"/>
  <c r="C1054" i="7"/>
  <c r="D1054" i="7"/>
  <c r="A1054" i="7" s="1"/>
  <c r="C1055" i="7"/>
  <c r="D1055" i="7"/>
  <c r="A1055" i="7" s="1"/>
  <c r="C1056" i="7"/>
  <c r="D1056" i="7"/>
  <c r="A1056" i="7" s="1"/>
  <c r="C1057" i="7"/>
  <c r="D1057" i="7"/>
  <c r="A1057" i="7" s="1"/>
  <c r="C1058" i="7"/>
  <c r="D1058" i="7"/>
  <c r="A1058" i="7" s="1"/>
  <c r="C1059" i="7"/>
  <c r="D1059" i="7"/>
  <c r="A1059" i="7" s="1"/>
  <c r="C1060" i="7"/>
  <c r="D1060" i="7"/>
  <c r="A1060" i="7" s="1"/>
  <c r="C1061" i="7"/>
  <c r="D1061" i="7"/>
  <c r="A1061" i="7" s="1"/>
  <c r="C1062" i="7"/>
  <c r="D1062" i="7"/>
  <c r="A1062" i="7" s="1"/>
  <c r="C1063" i="7"/>
  <c r="D1063" i="7"/>
  <c r="A1063" i="7" s="1"/>
  <c r="C1064" i="7"/>
  <c r="D1064" i="7"/>
  <c r="A1064" i="7" s="1"/>
  <c r="D1109" i="7"/>
  <c r="A1109" i="7" s="1"/>
  <c r="D1099" i="7"/>
  <c r="A1099" i="7" s="1"/>
  <c r="D1088" i="7"/>
  <c r="A1088" i="7" s="1"/>
  <c r="D1077" i="7"/>
  <c r="A1077" i="7" s="1"/>
  <c r="D1065" i="7"/>
  <c r="A1065" i="7" s="1"/>
  <c r="C1043" i="7"/>
  <c r="D1043" i="7"/>
  <c r="A1043" i="7" s="1"/>
  <c r="C1044" i="7"/>
  <c r="D1044" i="7"/>
  <c r="A1044" i="7" s="1"/>
  <c r="C1045" i="7"/>
  <c r="D1045" i="7"/>
  <c r="A1045" i="7" s="1"/>
  <c r="C1046" i="7"/>
  <c r="D1046" i="7"/>
  <c r="A1046" i="7" s="1"/>
  <c r="C1047" i="7"/>
  <c r="D1047" i="7"/>
  <c r="A1047" i="7" s="1"/>
  <c r="C1048" i="7"/>
  <c r="D1048" i="7"/>
  <c r="A1048" i="7" s="1"/>
  <c r="C1049" i="7"/>
  <c r="D1049" i="7"/>
  <c r="A1049" i="7" s="1"/>
  <c r="C1050" i="7"/>
  <c r="D1050" i="7"/>
  <c r="A1050" i="7" s="1"/>
  <c r="C1051" i="7"/>
  <c r="D1051" i="7"/>
  <c r="A1051" i="7" s="1"/>
  <c r="C1031" i="7"/>
  <c r="D1031" i="7"/>
  <c r="A1031" i="7" s="1"/>
  <c r="C1032" i="7"/>
  <c r="D1032" i="7"/>
  <c r="A1032" i="7" s="1"/>
  <c r="C1033" i="7"/>
  <c r="D1033" i="7"/>
  <c r="A1033" i="7" s="1"/>
  <c r="C1034" i="7"/>
  <c r="D1034" i="7"/>
  <c r="A1034" i="7" s="1"/>
  <c r="C1035" i="7"/>
  <c r="D1035" i="7"/>
  <c r="A1035" i="7" s="1"/>
  <c r="C1036" i="7"/>
  <c r="D1036" i="7"/>
  <c r="A1036" i="7" s="1"/>
  <c r="C1037" i="7"/>
  <c r="D1037" i="7"/>
  <c r="A1037" i="7" s="1"/>
  <c r="C1038" i="7"/>
  <c r="D1038" i="7"/>
  <c r="A1038" i="7" s="1"/>
  <c r="C1039" i="7"/>
  <c r="D1039" i="7"/>
  <c r="A1039" i="7" s="1"/>
  <c r="C1040" i="7"/>
  <c r="D1040" i="7"/>
  <c r="A1040" i="7" s="1"/>
  <c r="C1041" i="7"/>
  <c r="D1041" i="7"/>
  <c r="A1041" i="7" s="1"/>
  <c r="D1052" i="7"/>
  <c r="A1052" i="7" s="1"/>
  <c r="D1042" i="7"/>
  <c r="A1042" i="7" s="1"/>
  <c r="C1010" i="7"/>
  <c r="D1010" i="7"/>
  <c r="A1010" i="7" s="1"/>
  <c r="C1011" i="7"/>
  <c r="D1011" i="7"/>
  <c r="A1011" i="7" s="1"/>
  <c r="C1012" i="7"/>
  <c r="D1012" i="7"/>
  <c r="A1012" i="7" s="1"/>
  <c r="C1013" i="7"/>
  <c r="D1013" i="7"/>
  <c r="A1013" i="7" s="1"/>
  <c r="C1014" i="7"/>
  <c r="D1014" i="7"/>
  <c r="A1014" i="7" s="1"/>
  <c r="C1015" i="7"/>
  <c r="D1015" i="7"/>
  <c r="A1015" i="7" s="1"/>
  <c r="C1016" i="7"/>
  <c r="D1016" i="7"/>
  <c r="A1016" i="7" s="1"/>
  <c r="C1017" i="7"/>
  <c r="D1017" i="7"/>
  <c r="A1017" i="7" s="1"/>
  <c r="C1018" i="7"/>
  <c r="D1018" i="7"/>
  <c r="A1018" i="7" s="1"/>
  <c r="C998" i="7"/>
  <c r="D998" i="7"/>
  <c r="A998" i="7" s="1"/>
  <c r="C999" i="7"/>
  <c r="D999" i="7"/>
  <c r="A999" i="7" s="1"/>
  <c r="C1000" i="7"/>
  <c r="D1000" i="7"/>
  <c r="A1000" i="7" s="1"/>
  <c r="C1001" i="7"/>
  <c r="D1001" i="7"/>
  <c r="A1001" i="7" s="1"/>
  <c r="C1002" i="7"/>
  <c r="D1002" i="7"/>
  <c r="A1002" i="7" s="1"/>
  <c r="C1003" i="7"/>
  <c r="D1003" i="7"/>
  <c r="A1003" i="7" s="1"/>
  <c r="C1004" i="7"/>
  <c r="D1004" i="7"/>
  <c r="A1004" i="7" s="1"/>
  <c r="C1005" i="7"/>
  <c r="D1005" i="7"/>
  <c r="A1005" i="7" s="1"/>
  <c r="C1006" i="7"/>
  <c r="D1006" i="7"/>
  <c r="A1006" i="7" s="1"/>
  <c r="C1007" i="7"/>
  <c r="D1007" i="7"/>
  <c r="A1007" i="7" s="1"/>
  <c r="C1008" i="7"/>
  <c r="D1008" i="7"/>
  <c r="A1008" i="7" s="1"/>
  <c r="C990" i="7"/>
  <c r="D990" i="7"/>
  <c r="A990" i="7" s="1"/>
  <c r="C991" i="7"/>
  <c r="D991" i="7"/>
  <c r="A991" i="7" s="1"/>
  <c r="C992" i="7"/>
  <c r="D992" i="7"/>
  <c r="A992" i="7" s="1"/>
  <c r="C993" i="7"/>
  <c r="D993" i="7"/>
  <c r="A993" i="7" s="1"/>
  <c r="C994" i="7"/>
  <c r="D994" i="7"/>
  <c r="A994" i="7" s="1"/>
  <c r="C995" i="7"/>
  <c r="D995" i="7"/>
  <c r="A995" i="7" s="1"/>
  <c r="C996" i="7"/>
  <c r="D996" i="7"/>
  <c r="A996" i="7" s="1"/>
  <c r="C980" i="7"/>
  <c r="D980" i="7"/>
  <c r="A980" i="7" s="1"/>
  <c r="C981" i="7"/>
  <c r="D981" i="7"/>
  <c r="A981" i="7" s="1"/>
  <c r="C982" i="7"/>
  <c r="D982" i="7"/>
  <c r="A982" i="7" s="1"/>
  <c r="C983" i="7"/>
  <c r="D983" i="7"/>
  <c r="A983" i="7" s="1"/>
  <c r="C984" i="7"/>
  <c r="D984" i="7"/>
  <c r="A984" i="7" s="1"/>
  <c r="C985" i="7"/>
  <c r="D985" i="7"/>
  <c r="A985" i="7" s="1"/>
  <c r="C986" i="7"/>
  <c r="D986" i="7"/>
  <c r="A986" i="7" s="1"/>
  <c r="C987" i="7"/>
  <c r="D987" i="7"/>
  <c r="A987" i="7" s="1"/>
  <c r="C988" i="7"/>
  <c r="D988" i="7"/>
  <c r="A988" i="7" s="1"/>
  <c r="C969" i="7"/>
  <c r="D969" i="7"/>
  <c r="A969" i="7" s="1"/>
  <c r="C970" i="7"/>
  <c r="D970" i="7"/>
  <c r="A970" i="7" s="1"/>
  <c r="C971" i="7"/>
  <c r="D971" i="7"/>
  <c r="A971" i="7" s="1"/>
  <c r="C972" i="7"/>
  <c r="D972" i="7"/>
  <c r="A972" i="7" s="1"/>
  <c r="C973" i="7"/>
  <c r="D973" i="7"/>
  <c r="A973" i="7" s="1"/>
  <c r="C974" i="7"/>
  <c r="D974" i="7"/>
  <c r="A974" i="7" s="1"/>
  <c r="C975" i="7"/>
  <c r="D975" i="7"/>
  <c r="A975" i="7" s="1"/>
  <c r="C976" i="7"/>
  <c r="D976" i="7"/>
  <c r="A976" i="7" s="1"/>
  <c r="C977" i="7"/>
  <c r="D977" i="7"/>
  <c r="A977" i="7" s="1"/>
  <c r="C978" i="7"/>
  <c r="D978" i="7"/>
  <c r="A978" i="7" s="1"/>
  <c r="C957" i="7"/>
  <c r="D957" i="7"/>
  <c r="A957" i="7" s="1"/>
  <c r="C958" i="7"/>
  <c r="D958" i="7"/>
  <c r="A958" i="7" s="1"/>
  <c r="C959" i="7"/>
  <c r="D959" i="7"/>
  <c r="A959" i="7" s="1"/>
  <c r="C960" i="7"/>
  <c r="D960" i="7"/>
  <c r="A960" i="7" s="1"/>
  <c r="C961" i="7"/>
  <c r="D961" i="7"/>
  <c r="A961" i="7" s="1"/>
  <c r="C962" i="7"/>
  <c r="D962" i="7"/>
  <c r="A962" i="7" s="1"/>
  <c r="C963" i="7"/>
  <c r="D963" i="7"/>
  <c r="A963" i="7" s="1"/>
  <c r="C964" i="7"/>
  <c r="D964" i="7"/>
  <c r="A964" i="7" s="1"/>
  <c r="C965" i="7"/>
  <c r="D965" i="7"/>
  <c r="A965" i="7" s="1"/>
  <c r="C966" i="7"/>
  <c r="D966" i="7"/>
  <c r="A966" i="7" s="1"/>
  <c r="C967" i="7"/>
  <c r="D967" i="7"/>
  <c r="A967" i="7" s="1"/>
  <c r="C944" i="7"/>
  <c r="D944" i="7"/>
  <c r="A944" i="7" s="1"/>
  <c r="C945" i="7"/>
  <c r="D945" i="7"/>
  <c r="A945" i="7" s="1"/>
  <c r="C946" i="7"/>
  <c r="D946" i="7"/>
  <c r="A946" i="7" s="1"/>
  <c r="C947" i="7"/>
  <c r="D947" i="7"/>
  <c r="A947" i="7" s="1"/>
  <c r="C948" i="7"/>
  <c r="D948" i="7"/>
  <c r="A948" i="7" s="1"/>
  <c r="C949" i="7"/>
  <c r="D949" i="7"/>
  <c r="A949" i="7" s="1"/>
  <c r="C950" i="7"/>
  <c r="D950" i="7"/>
  <c r="A950" i="7" s="1"/>
  <c r="C951" i="7"/>
  <c r="D951" i="7"/>
  <c r="A951" i="7" s="1"/>
  <c r="C952" i="7"/>
  <c r="D952" i="7"/>
  <c r="A952" i="7" s="1"/>
  <c r="C953" i="7"/>
  <c r="D953" i="7"/>
  <c r="A953" i="7" s="1"/>
  <c r="C954" i="7"/>
  <c r="D954" i="7"/>
  <c r="A954" i="7" s="1"/>
  <c r="C955" i="7"/>
  <c r="D955" i="7"/>
  <c r="A955" i="7" s="1"/>
  <c r="C936" i="7"/>
  <c r="D936" i="7"/>
  <c r="A936" i="7" s="1"/>
  <c r="C937" i="7"/>
  <c r="D937" i="7"/>
  <c r="A937" i="7" s="1"/>
  <c r="C938" i="7"/>
  <c r="D938" i="7"/>
  <c r="A938" i="7" s="1"/>
  <c r="C939" i="7"/>
  <c r="D939" i="7"/>
  <c r="A939" i="7" s="1"/>
  <c r="C940" i="7"/>
  <c r="D940" i="7"/>
  <c r="A940" i="7" s="1"/>
  <c r="C941" i="7"/>
  <c r="D941" i="7"/>
  <c r="A941" i="7" s="1"/>
  <c r="C942" i="7"/>
  <c r="D942" i="7"/>
  <c r="A942" i="7" s="1"/>
  <c r="C926" i="7"/>
  <c r="D926" i="7"/>
  <c r="A926" i="7" s="1"/>
  <c r="C927" i="7"/>
  <c r="D927" i="7"/>
  <c r="A927" i="7" s="1"/>
  <c r="C928" i="7"/>
  <c r="D928" i="7"/>
  <c r="A928" i="7" s="1"/>
  <c r="C929" i="7"/>
  <c r="D929" i="7"/>
  <c r="A929" i="7" s="1"/>
  <c r="C930" i="7"/>
  <c r="D930" i="7"/>
  <c r="A930" i="7" s="1"/>
  <c r="C931" i="7"/>
  <c r="D931" i="7"/>
  <c r="A931" i="7" s="1"/>
  <c r="C932" i="7"/>
  <c r="D932" i="7"/>
  <c r="A932" i="7" s="1"/>
  <c r="C933" i="7"/>
  <c r="D933" i="7"/>
  <c r="A933" i="7" s="1"/>
  <c r="C934" i="7"/>
  <c r="D934" i="7"/>
  <c r="A934" i="7" s="1"/>
  <c r="C914" i="7"/>
  <c r="D914" i="7"/>
  <c r="A914" i="7" s="1"/>
  <c r="C915" i="7"/>
  <c r="D915" i="7"/>
  <c r="A915" i="7" s="1"/>
  <c r="C916" i="7"/>
  <c r="D916" i="7"/>
  <c r="A916" i="7" s="1"/>
  <c r="C917" i="7"/>
  <c r="D917" i="7"/>
  <c r="A917" i="7" s="1"/>
  <c r="C918" i="7"/>
  <c r="D918" i="7"/>
  <c r="A918" i="7" s="1"/>
  <c r="C919" i="7"/>
  <c r="D919" i="7"/>
  <c r="A919" i="7" s="1"/>
  <c r="C920" i="7"/>
  <c r="D920" i="7"/>
  <c r="A920" i="7" s="1"/>
  <c r="C921" i="7"/>
  <c r="D921" i="7"/>
  <c r="A921" i="7" s="1"/>
  <c r="C922" i="7"/>
  <c r="D922" i="7"/>
  <c r="A922" i="7" s="1"/>
  <c r="C923" i="7"/>
  <c r="D923" i="7"/>
  <c r="A923" i="7" s="1"/>
  <c r="C924" i="7"/>
  <c r="D924" i="7"/>
  <c r="A924" i="7" s="1"/>
  <c r="C902" i="7"/>
  <c r="D902" i="7"/>
  <c r="A902" i="7" s="1"/>
  <c r="C903" i="7"/>
  <c r="D903" i="7"/>
  <c r="A903" i="7" s="1"/>
  <c r="C904" i="7"/>
  <c r="D904" i="7"/>
  <c r="A904" i="7" s="1"/>
  <c r="C905" i="7"/>
  <c r="D905" i="7"/>
  <c r="A905" i="7" s="1"/>
  <c r="C906" i="7"/>
  <c r="D906" i="7"/>
  <c r="A906" i="7" s="1"/>
  <c r="C907" i="7"/>
  <c r="D907" i="7"/>
  <c r="A907" i="7" s="1"/>
  <c r="C908" i="7"/>
  <c r="D908" i="7"/>
  <c r="A908" i="7" s="1"/>
  <c r="C909" i="7"/>
  <c r="D909" i="7"/>
  <c r="A909" i="7" s="1"/>
  <c r="C910" i="7"/>
  <c r="D910" i="7"/>
  <c r="A910" i="7" s="1"/>
  <c r="C911" i="7"/>
  <c r="D911" i="7"/>
  <c r="A911" i="7" s="1"/>
  <c r="C912" i="7"/>
  <c r="D912" i="7"/>
  <c r="A912" i="7" s="1"/>
  <c r="C896" i="7"/>
  <c r="D896" i="7"/>
  <c r="A896" i="7" s="1"/>
  <c r="C897" i="7"/>
  <c r="D897" i="7"/>
  <c r="A897" i="7" s="1"/>
  <c r="C898" i="7"/>
  <c r="D898" i="7"/>
  <c r="A898" i="7" s="1"/>
  <c r="C899" i="7"/>
  <c r="D899" i="7"/>
  <c r="A899" i="7" s="1"/>
  <c r="C900" i="7"/>
  <c r="D900" i="7"/>
  <c r="A900" i="7" s="1"/>
  <c r="C888" i="7"/>
  <c r="D888" i="7"/>
  <c r="A888" i="7" s="1"/>
  <c r="C889" i="7"/>
  <c r="D889" i="7"/>
  <c r="A889" i="7" s="1"/>
  <c r="C890" i="7"/>
  <c r="D890" i="7"/>
  <c r="A890" i="7" s="1"/>
  <c r="C891" i="7"/>
  <c r="D891" i="7"/>
  <c r="A891" i="7" s="1"/>
  <c r="C892" i="7"/>
  <c r="D892" i="7"/>
  <c r="A892" i="7" s="1"/>
  <c r="C893" i="7"/>
  <c r="D893" i="7"/>
  <c r="A893" i="7" s="1"/>
  <c r="C894" i="7"/>
  <c r="D894" i="7"/>
  <c r="A894" i="7" s="1"/>
  <c r="C876" i="7"/>
  <c r="D876" i="7"/>
  <c r="A876" i="7" s="1"/>
  <c r="C877" i="7"/>
  <c r="D877" i="7"/>
  <c r="A877" i="7" s="1"/>
  <c r="C878" i="7"/>
  <c r="D878" i="7"/>
  <c r="A878" i="7" s="1"/>
  <c r="C879" i="7"/>
  <c r="D879" i="7"/>
  <c r="A879" i="7" s="1"/>
  <c r="C880" i="7"/>
  <c r="D880" i="7"/>
  <c r="A880" i="7" s="1"/>
  <c r="C881" i="7"/>
  <c r="D881" i="7"/>
  <c r="A881" i="7" s="1"/>
  <c r="C882" i="7"/>
  <c r="D882" i="7"/>
  <c r="A882" i="7" s="1"/>
  <c r="C883" i="7"/>
  <c r="D883" i="7"/>
  <c r="A883" i="7" s="1"/>
  <c r="C884" i="7"/>
  <c r="D884" i="7"/>
  <c r="A884" i="7" s="1"/>
  <c r="C885" i="7"/>
  <c r="D885" i="7"/>
  <c r="A885" i="7" s="1"/>
  <c r="C886" i="7"/>
  <c r="D886" i="7"/>
  <c r="A886" i="7" s="1"/>
  <c r="C865" i="7"/>
  <c r="D865" i="7"/>
  <c r="A865" i="7" s="1"/>
  <c r="C866" i="7"/>
  <c r="D866" i="7"/>
  <c r="A866" i="7" s="1"/>
  <c r="C867" i="7"/>
  <c r="D867" i="7"/>
  <c r="A867" i="7" s="1"/>
  <c r="C868" i="7"/>
  <c r="D868" i="7"/>
  <c r="A868" i="7" s="1"/>
  <c r="C869" i="7"/>
  <c r="D869" i="7"/>
  <c r="A869" i="7" s="1"/>
  <c r="C870" i="7"/>
  <c r="D870" i="7"/>
  <c r="A870" i="7" s="1"/>
  <c r="C871" i="7"/>
  <c r="D871" i="7"/>
  <c r="A871" i="7" s="1"/>
  <c r="C872" i="7"/>
  <c r="D872" i="7"/>
  <c r="A872" i="7" s="1"/>
  <c r="C873" i="7"/>
  <c r="D873" i="7"/>
  <c r="A873" i="7" s="1"/>
  <c r="C874" i="7"/>
  <c r="D874" i="7"/>
  <c r="A874" i="7" s="1"/>
  <c r="C851" i="7"/>
  <c r="D851" i="7"/>
  <c r="A851" i="7" s="1"/>
  <c r="C852" i="7"/>
  <c r="D852" i="7"/>
  <c r="A852" i="7" s="1"/>
  <c r="C853" i="7"/>
  <c r="D853" i="7"/>
  <c r="A853" i="7" s="1"/>
  <c r="C854" i="7"/>
  <c r="D854" i="7"/>
  <c r="A854" i="7" s="1"/>
  <c r="C855" i="7"/>
  <c r="D855" i="7"/>
  <c r="A855" i="7" s="1"/>
  <c r="C856" i="7"/>
  <c r="D856" i="7"/>
  <c r="A856" i="7" s="1"/>
  <c r="C857" i="7"/>
  <c r="D857" i="7"/>
  <c r="A857" i="7" s="1"/>
  <c r="C858" i="7"/>
  <c r="D858" i="7"/>
  <c r="A858" i="7" s="1"/>
  <c r="C859" i="7"/>
  <c r="D859" i="7"/>
  <c r="A859" i="7" s="1"/>
  <c r="C860" i="7"/>
  <c r="D860" i="7"/>
  <c r="A860" i="7" s="1"/>
  <c r="C861" i="7"/>
  <c r="D861" i="7"/>
  <c r="A861" i="7" s="1"/>
  <c r="C862" i="7"/>
  <c r="D862" i="7"/>
  <c r="A862" i="7" s="1"/>
  <c r="C863" i="7"/>
  <c r="D863" i="7"/>
  <c r="A863" i="7" s="1"/>
  <c r="C840" i="7"/>
  <c r="D840" i="7"/>
  <c r="A840" i="7" s="1"/>
  <c r="C841" i="7"/>
  <c r="D841" i="7"/>
  <c r="A841" i="7" s="1"/>
  <c r="C842" i="7"/>
  <c r="D842" i="7"/>
  <c r="A842" i="7" s="1"/>
  <c r="C843" i="7"/>
  <c r="D843" i="7"/>
  <c r="A843" i="7" s="1"/>
  <c r="C844" i="7"/>
  <c r="D844" i="7"/>
  <c r="A844" i="7" s="1"/>
  <c r="C845" i="7"/>
  <c r="D845" i="7"/>
  <c r="A845" i="7" s="1"/>
  <c r="C846" i="7"/>
  <c r="D846" i="7"/>
  <c r="A846" i="7" s="1"/>
  <c r="C847" i="7"/>
  <c r="D847" i="7"/>
  <c r="A847" i="7" s="1"/>
  <c r="C848" i="7"/>
  <c r="D848" i="7"/>
  <c r="A848" i="7" s="1"/>
  <c r="C849" i="7"/>
  <c r="D849" i="7"/>
  <c r="A849" i="7" s="1"/>
  <c r="C826" i="7"/>
  <c r="D826" i="7"/>
  <c r="A826" i="7" s="1"/>
  <c r="C827" i="7"/>
  <c r="D827" i="7"/>
  <c r="A827" i="7" s="1"/>
  <c r="C828" i="7"/>
  <c r="D828" i="7"/>
  <c r="A828" i="7" s="1"/>
  <c r="C829" i="7"/>
  <c r="D829" i="7"/>
  <c r="A829" i="7" s="1"/>
  <c r="C830" i="7"/>
  <c r="D830" i="7"/>
  <c r="A830" i="7" s="1"/>
  <c r="C831" i="7"/>
  <c r="D831" i="7"/>
  <c r="A831" i="7" s="1"/>
  <c r="C832" i="7"/>
  <c r="D832" i="7"/>
  <c r="A832" i="7" s="1"/>
  <c r="C833" i="7"/>
  <c r="D833" i="7"/>
  <c r="A833" i="7" s="1"/>
  <c r="C834" i="7"/>
  <c r="D834" i="7"/>
  <c r="A834" i="7" s="1"/>
  <c r="C835" i="7"/>
  <c r="D835" i="7"/>
  <c r="A835" i="7" s="1"/>
  <c r="C836" i="7"/>
  <c r="D836" i="7"/>
  <c r="A836" i="7" s="1"/>
  <c r="C837" i="7"/>
  <c r="D837" i="7"/>
  <c r="A837" i="7" s="1"/>
  <c r="C838" i="7"/>
  <c r="D838" i="7"/>
  <c r="A838" i="7" s="1"/>
  <c r="C814" i="7"/>
  <c r="D814" i="7"/>
  <c r="A814" i="7" s="1"/>
  <c r="C815" i="7"/>
  <c r="D815" i="7"/>
  <c r="A815" i="7" s="1"/>
  <c r="C816" i="7"/>
  <c r="D816" i="7"/>
  <c r="A816" i="7" s="1"/>
  <c r="C817" i="7"/>
  <c r="D817" i="7"/>
  <c r="A817" i="7" s="1"/>
  <c r="C818" i="7"/>
  <c r="D818" i="7"/>
  <c r="A818" i="7" s="1"/>
  <c r="C819" i="7"/>
  <c r="D819" i="7"/>
  <c r="A819" i="7" s="1"/>
  <c r="C820" i="7"/>
  <c r="D820" i="7"/>
  <c r="A820" i="7" s="1"/>
  <c r="C821" i="7"/>
  <c r="D821" i="7"/>
  <c r="A821" i="7" s="1"/>
  <c r="C822" i="7"/>
  <c r="D822" i="7"/>
  <c r="A822" i="7" s="1"/>
  <c r="C823" i="7"/>
  <c r="D823" i="7"/>
  <c r="A823" i="7" s="1"/>
  <c r="C824" i="7"/>
  <c r="D824" i="7"/>
  <c r="A824" i="7" s="1"/>
  <c r="C825" i="7"/>
  <c r="D825" i="7"/>
  <c r="A825" i="7" s="1"/>
  <c r="C839" i="7"/>
  <c r="D839" i="7"/>
  <c r="A839" i="7" s="1"/>
  <c r="C850" i="7"/>
  <c r="D850" i="7"/>
  <c r="A850" i="7" s="1"/>
  <c r="C864" i="7"/>
  <c r="D864" i="7"/>
  <c r="A864" i="7" s="1"/>
  <c r="C875" i="7"/>
  <c r="D875" i="7"/>
  <c r="A875" i="7" s="1"/>
  <c r="C887" i="7"/>
  <c r="D887" i="7"/>
  <c r="A887" i="7" s="1"/>
  <c r="C895" i="7"/>
  <c r="D895" i="7"/>
  <c r="A895" i="7" s="1"/>
  <c r="C901" i="7"/>
  <c r="D901" i="7"/>
  <c r="A901" i="7" s="1"/>
  <c r="C913" i="7"/>
  <c r="D913" i="7"/>
  <c r="A913" i="7" s="1"/>
  <c r="C925" i="7"/>
  <c r="D925" i="7"/>
  <c r="A925" i="7" s="1"/>
  <c r="C935" i="7"/>
  <c r="D935" i="7"/>
  <c r="A935" i="7" s="1"/>
  <c r="C943" i="7"/>
  <c r="D943" i="7"/>
  <c r="A943" i="7" s="1"/>
  <c r="C801" i="7"/>
  <c r="D801" i="7"/>
  <c r="A801" i="7" s="1"/>
  <c r="C802" i="7"/>
  <c r="D802" i="7"/>
  <c r="A802" i="7" s="1"/>
  <c r="C803" i="7"/>
  <c r="D803" i="7"/>
  <c r="A803" i="7" s="1"/>
  <c r="C804" i="7"/>
  <c r="D804" i="7"/>
  <c r="A804" i="7" s="1"/>
  <c r="C805" i="7"/>
  <c r="D805" i="7"/>
  <c r="A805" i="7" s="1"/>
  <c r="C806" i="7"/>
  <c r="D806" i="7"/>
  <c r="A806" i="7" s="1"/>
  <c r="C807" i="7"/>
  <c r="D807" i="7"/>
  <c r="A807" i="7" s="1"/>
  <c r="C808" i="7"/>
  <c r="D808" i="7"/>
  <c r="A808" i="7" s="1"/>
  <c r="C809" i="7"/>
  <c r="D809" i="7"/>
  <c r="A809" i="7" s="1"/>
  <c r="C810" i="7"/>
  <c r="D810" i="7"/>
  <c r="A810" i="7" s="1"/>
  <c r="C811" i="7"/>
  <c r="D811" i="7"/>
  <c r="A811" i="7" s="1"/>
  <c r="C812" i="7"/>
  <c r="D812" i="7"/>
  <c r="A812" i="7" s="1"/>
  <c r="C779" i="7"/>
  <c r="D779" i="7"/>
  <c r="A779" i="7" s="1"/>
  <c r="C780" i="7"/>
  <c r="D780" i="7"/>
  <c r="A780" i="7" s="1"/>
  <c r="C781" i="7"/>
  <c r="D781" i="7"/>
  <c r="A781" i="7" s="1"/>
  <c r="C782" i="7"/>
  <c r="D782" i="7"/>
  <c r="A782" i="7" s="1"/>
  <c r="C783" i="7"/>
  <c r="D783" i="7"/>
  <c r="A783" i="7" s="1"/>
  <c r="C784" i="7"/>
  <c r="D784" i="7"/>
  <c r="A784" i="7" s="1"/>
  <c r="C785" i="7"/>
  <c r="D785" i="7"/>
  <c r="A785" i="7" s="1"/>
  <c r="C786" i="7"/>
  <c r="D786" i="7"/>
  <c r="A786" i="7" s="1"/>
  <c r="C787" i="7"/>
  <c r="D787" i="7"/>
  <c r="A787" i="7" s="1"/>
  <c r="C788" i="7"/>
  <c r="D788" i="7"/>
  <c r="A788" i="7" s="1"/>
  <c r="C789" i="7"/>
  <c r="D789" i="7"/>
  <c r="A789" i="7" s="1"/>
  <c r="C791" i="7"/>
  <c r="D791" i="7"/>
  <c r="A791" i="7" s="1"/>
  <c r="C792" i="7"/>
  <c r="D792" i="7"/>
  <c r="A792" i="7" s="1"/>
  <c r="C793" i="7"/>
  <c r="D793" i="7"/>
  <c r="A793" i="7" s="1"/>
  <c r="C794" i="7"/>
  <c r="D794" i="7"/>
  <c r="A794" i="7" s="1"/>
  <c r="C795" i="7"/>
  <c r="D795" i="7"/>
  <c r="A795" i="7" s="1"/>
  <c r="C796" i="7"/>
  <c r="D796" i="7"/>
  <c r="A796" i="7" s="1"/>
  <c r="C797" i="7"/>
  <c r="D797" i="7"/>
  <c r="A797" i="7" s="1"/>
  <c r="C798" i="7"/>
  <c r="D798" i="7"/>
  <c r="A798" i="7" s="1"/>
  <c r="C799" i="7"/>
  <c r="D799" i="7"/>
  <c r="A799" i="7" s="1"/>
  <c r="C769" i="7"/>
  <c r="D769" i="7"/>
  <c r="A769" i="7" s="1"/>
  <c r="C770" i="7"/>
  <c r="D770" i="7"/>
  <c r="A770" i="7" s="1"/>
  <c r="C771" i="7"/>
  <c r="D771" i="7"/>
  <c r="A771" i="7" s="1"/>
  <c r="C772" i="7"/>
  <c r="D772" i="7"/>
  <c r="A772" i="7" s="1"/>
  <c r="C773" i="7"/>
  <c r="D773" i="7"/>
  <c r="A773" i="7" s="1"/>
  <c r="C774" i="7"/>
  <c r="D774" i="7"/>
  <c r="A774" i="7" s="1"/>
  <c r="C775" i="7"/>
  <c r="D775" i="7"/>
  <c r="A775" i="7" s="1"/>
  <c r="C776" i="7"/>
  <c r="D776" i="7"/>
  <c r="A776" i="7" s="1"/>
  <c r="C777" i="7"/>
  <c r="D777" i="7"/>
  <c r="A777" i="7" s="1"/>
  <c r="C757" i="7"/>
  <c r="D757" i="7"/>
  <c r="A757" i="7" s="1"/>
  <c r="C758" i="7"/>
  <c r="D758" i="7"/>
  <c r="A758" i="7" s="1"/>
  <c r="C759" i="7"/>
  <c r="D759" i="7"/>
  <c r="A759" i="7" s="1"/>
  <c r="C760" i="7"/>
  <c r="D760" i="7"/>
  <c r="A760" i="7" s="1"/>
  <c r="C761" i="7"/>
  <c r="D761" i="7"/>
  <c r="A761" i="7" s="1"/>
  <c r="C762" i="7"/>
  <c r="D762" i="7"/>
  <c r="A762" i="7" s="1"/>
  <c r="C763" i="7"/>
  <c r="D763" i="7"/>
  <c r="A763" i="7" s="1"/>
  <c r="C764" i="7"/>
  <c r="D764" i="7"/>
  <c r="A764" i="7" s="1"/>
  <c r="C765" i="7"/>
  <c r="D765" i="7"/>
  <c r="A765" i="7" s="1"/>
  <c r="C766" i="7"/>
  <c r="D766" i="7"/>
  <c r="A766" i="7" s="1"/>
  <c r="C767" i="7"/>
  <c r="D767" i="7"/>
  <c r="A767" i="7" s="1"/>
  <c r="D1019" i="7"/>
  <c r="A1019" i="7" s="1"/>
  <c r="D1009" i="7"/>
  <c r="A1009" i="7" s="1"/>
  <c r="D997" i="7"/>
  <c r="A997" i="7" s="1"/>
  <c r="D989" i="7"/>
  <c r="A989" i="7" s="1"/>
  <c r="D979" i="7"/>
  <c r="A979" i="7" s="1"/>
  <c r="D968" i="7"/>
  <c r="A968" i="7" s="1"/>
  <c r="D956" i="7"/>
  <c r="A956" i="7" s="1"/>
  <c r="D813" i="7"/>
  <c r="A813" i="7" s="1"/>
  <c r="D800" i="7"/>
  <c r="A800" i="7" s="1"/>
  <c r="D790" i="7"/>
  <c r="A790" i="7" s="1"/>
  <c r="D778" i="7"/>
  <c r="A778" i="7" s="1"/>
  <c r="D768" i="7"/>
  <c r="A768" i="7" s="1"/>
  <c r="C737" i="7"/>
  <c r="D737" i="7"/>
  <c r="A737" i="7" s="1"/>
  <c r="C738" i="7"/>
  <c r="D738" i="7"/>
  <c r="A738" i="7" s="1"/>
  <c r="C739" i="7"/>
  <c r="D739" i="7"/>
  <c r="A739" i="7" s="1"/>
  <c r="C740" i="7"/>
  <c r="D740" i="7"/>
  <c r="A740" i="7" s="1"/>
  <c r="C741" i="7"/>
  <c r="D741" i="7"/>
  <c r="A741" i="7" s="1"/>
  <c r="C742" i="7"/>
  <c r="D742" i="7"/>
  <c r="A742" i="7" s="1"/>
  <c r="C743" i="7"/>
  <c r="D743" i="7"/>
  <c r="A743" i="7" s="1"/>
  <c r="C744" i="7"/>
  <c r="D744" i="7"/>
  <c r="A744" i="7" s="1"/>
  <c r="C726" i="7"/>
  <c r="D726" i="7"/>
  <c r="A726" i="7" s="1"/>
  <c r="C727" i="7"/>
  <c r="D727" i="7"/>
  <c r="A727" i="7" s="1"/>
  <c r="C728" i="7"/>
  <c r="D728" i="7"/>
  <c r="A728" i="7" s="1"/>
  <c r="C729" i="7"/>
  <c r="D729" i="7"/>
  <c r="A729" i="7" s="1"/>
  <c r="C730" i="7"/>
  <c r="D730" i="7"/>
  <c r="A730" i="7" s="1"/>
  <c r="C731" i="7"/>
  <c r="D731" i="7"/>
  <c r="A731" i="7" s="1"/>
  <c r="C732" i="7"/>
  <c r="D732" i="7"/>
  <c r="A732" i="7" s="1"/>
  <c r="C733" i="7"/>
  <c r="D733" i="7"/>
  <c r="A733" i="7" s="1"/>
  <c r="C734" i="7"/>
  <c r="D734" i="7"/>
  <c r="A734" i="7" s="1"/>
  <c r="C735" i="7"/>
  <c r="D735" i="7"/>
  <c r="A735" i="7" s="1"/>
  <c r="C716" i="7"/>
  <c r="D716" i="7"/>
  <c r="A716" i="7" s="1"/>
  <c r="C717" i="7"/>
  <c r="D717" i="7"/>
  <c r="A717" i="7" s="1"/>
  <c r="C718" i="7"/>
  <c r="D718" i="7"/>
  <c r="A718" i="7" s="1"/>
  <c r="C719" i="7"/>
  <c r="D719" i="7"/>
  <c r="A719" i="7" s="1"/>
  <c r="C720" i="7"/>
  <c r="D720" i="7"/>
  <c r="A720" i="7" s="1"/>
  <c r="C721" i="7"/>
  <c r="D721" i="7"/>
  <c r="A721" i="7" s="1"/>
  <c r="C722" i="7"/>
  <c r="D722" i="7"/>
  <c r="A722" i="7" s="1"/>
  <c r="C723" i="7"/>
  <c r="D723" i="7"/>
  <c r="A723" i="7" s="1"/>
  <c r="C724" i="7"/>
  <c r="D724" i="7"/>
  <c r="A724" i="7" s="1"/>
  <c r="C705" i="7"/>
  <c r="D705" i="7"/>
  <c r="A705" i="7" s="1"/>
  <c r="C706" i="7"/>
  <c r="D706" i="7"/>
  <c r="A706" i="7" s="1"/>
  <c r="C707" i="7"/>
  <c r="D707" i="7"/>
  <c r="A707" i="7" s="1"/>
  <c r="C708" i="7"/>
  <c r="D708" i="7"/>
  <c r="A708" i="7" s="1"/>
  <c r="C709" i="7"/>
  <c r="D709" i="7"/>
  <c r="A709" i="7" s="1"/>
  <c r="C710" i="7"/>
  <c r="D710" i="7"/>
  <c r="A710" i="7" s="1"/>
  <c r="C711" i="7"/>
  <c r="D711" i="7"/>
  <c r="A711" i="7" s="1"/>
  <c r="C712" i="7"/>
  <c r="D712" i="7"/>
  <c r="A712" i="7" s="1"/>
  <c r="C713" i="7"/>
  <c r="D713" i="7"/>
  <c r="A713" i="7" s="1"/>
  <c r="C714" i="7"/>
  <c r="D714" i="7"/>
  <c r="A714" i="7" s="1"/>
  <c r="C697" i="7"/>
  <c r="D697" i="7"/>
  <c r="A697" i="7" s="1"/>
  <c r="C698" i="7"/>
  <c r="D698" i="7"/>
  <c r="A698" i="7" s="1"/>
  <c r="C699" i="7"/>
  <c r="D699" i="7"/>
  <c r="A699" i="7" s="1"/>
  <c r="C700" i="7"/>
  <c r="D700" i="7"/>
  <c r="A700" i="7" s="1"/>
  <c r="C701" i="7"/>
  <c r="D701" i="7"/>
  <c r="A701" i="7" s="1"/>
  <c r="C702" i="7"/>
  <c r="D702" i="7"/>
  <c r="A702" i="7" s="1"/>
  <c r="C703" i="7"/>
  <c r="D703" i="7"/>
  <c r="A703" i="7" s="1"/>
  <c r="C691" i="7"/>
  <c r="D691" i="7"/>
  <c r="A691" i="7" s="1"/>
  <c r="C692" i="7"/>
  <c r="D692" i="7"/>
  <c r="A692" i="7" s="1"/>
  <c r="C693" i="7"/>
  <c r="D693" i="7"/>
  <c r="A693" i="7" s="1"/>
  <c r="C694" i="7"/>
  <c r="D694" i="7"/>
  <c r="A694" i="7" s="1"/>
  <c r="C695" i="7"/>
  <c r="D695" i="7"/>
  <c r="A695" i="7" s="1"/>
  <c r="C680" i="7"/>
  <c r="D680" i="7"/>
  <c r="A680" i="7" s="1"/>
  <c r="C681" i="7"/>
  <c r="D681" i="7"/>
  <c r="A681" i="7" s="1"/>
  <c r="C682" i="7"/>
  <c r="D682" i="7"/>
  <c r="A682" i="7" s="1"/>
  <c r="C683" i="7"/>
  <c r="D683" i="7"/>
  <c r="A683" i="7" s="1"/>
  <c r="C684" i="7"/>
  <c r="D684" i="7"/>
  <c r="A684" i="7" s="1"/>
  <c r="C685" i="7"/>
  <c r="D685" i="7"/>
  <c r="A685" i="7" s="1"/>
  <c r="C686" i="7"/>
  <c r="D686" i="7"/>
  <c r="A686" i="7" s="1"/>
  <c r="C687" i="7"/>
  <c r="D687" i="7"/>
  <c r="A687" i="7" s="1"/>
  <c r="C688" i="7"/>
  <c r="D688" i="7"/>
  <c r="A688" i="7" s="1"/>
  <c r="C689" i="7"/>
  <c r="D689" i="7"/>
  <c r="A689" i="7" s="1"/>
  <c r="C672" i="7"/>
  <c r="D672" i="7"/>
  <c r="A672" i="7" s="1"/>
  <c r="C673" i="7"/>
  <c r="D673" i="7"/>
  <c r="A673" i="7" s="1"/>
  <c r="C674" i="7"/>
  <c r="D674" i="7"/>
  <c r="A674" i="7" s="1"/>
  <c r="C675" i="7"/>
  <c r="D675" i="7"/>
  <c r="A675" i="7" s="1"/>
  <c r="C676" i="7"/>
  <c r="D676" i="7"/>
  <c r="A676" i="7" s="1"/>
  <c r="C677" i="7"/>
  <c r="D677" i="7"/>
  <c r="A677" i="7" s="1"/>
  <c r="C678" i="7"/>
  <c r="D678" i="7"/>
  <c r="A678" i="7" s="1"/>
  <c r="C662" i="7"/>
  <c r="D662" i="7"/>
  <c r="A662" i="7" s="1"/>
  <c r="C663" i="7"/>
  <c r="D663" i="7"/>
  <c r="A663" i="7" s="1"/>
  <c r="C664" i="7"/>
  <c r="D664" i="7"/>
  <c r="A664" i="7" s="1"/>
  <c r="C665" i="7"/>
  <c r="D665" i="7"/>
  <c r="A665" i="7" s="1"/>
  <c r="C666" i="7"/>
  <c r="D666" i="7"/>
  <c r="A666" i="7" s="1"/>
  <c r="C667" i="7"/>
  <c r="D667" i="7"/>
  <c r="A667" i="7" s="1"/>
  <c r="C668" i="7"/>
  <c r="D668" i="7"/>
  <c r="A668" i="7" s="1"/>
  <c r="C656" i="7"/>
  <c r="D656" i="7"/>
  <c r="A656" i="7" s="1"/>
  <c r="C657" i="7"/>
  <c r="D657" i="7"/>
  <c r="A657" i="7" s="1"/>
  <c r="C658" i="7"/>
  <c r="D658" i="7"/>
  <c r="A658" i="7" s="1"/>
  <c r="C659" i="7"/>
  <c r="D659" i="7"/>
  <c r="A659" i="7" s="1"/>
  <c r="C660" i="7"/>
  <c r="D660" i="7"/>
  <c r="A660" i="7" s="1"/>
  <c r="C650" i="7"/>
  <c r="D650" i="7"/>
  <c r="A650" i="7" s="1"/>
  <c r="C651" i="7"/>
  <c r="D651" i="7"/>
  <c r="A651" i="7" s="1"/>
  <c r="C652" i="7"/>
  <c r="D652" i="7"/>
  <c r="A652" i="7" s="1"/>
  <c r="C653" i="7"/>
  <c r="D653" i="7"/>
  <c r="A653" i="7" s="1"/>
  <c r="C654" i="7"/>
  <c r="D654" i="7"/>
  <c r="A654" i="7" s="1"/>
  <c r="D745" i="7"/>
  <c r="A745" i="7" s="1"/>
  <c r="D736" i="7"/>
  <c r="A736" i="7" s="1"/>
  <c r="D725" i="7"/>
  <c r="A725" i="7" s="1"/>
  <c r="D715" i="7"/>
  <c r="A715" i="7" s="1"/>
  <c r="D704" i="7"/>
  <c r="A704" i="7" s="1"/>
  <c r="D696" i="7"/>
  <c r="A696" i="7" s="1"/>
  <c r="D690" i="7"/>
  <c r="A690" i="7" s="1"/>
  <c r="D679" i="7"/>
  <c r="A679" i="7" s="1"/>
  <c r="D669" i="7"/>
  <c r="A669" i="7" s="1"/>
  <c r="D661" i="7"/>
  <c r="A661" i="7" s="1"/>
  <c r="D655" i="7"/>
  <c r="A655" i="7" s="1"/>
  <c r="D641" i="7"/>
  <c r="A641" i="7" s="1"/>
  <c r="D642" i="7"/>
  <c r="A642" i="7" s="1"/>
  <c r="D643" i="7"/>
  <c r="A643" i="7" s="1"/>
  <c r="D644" i="7"/>
  <c r="A644" i="7" s="1"/>
  <c r="D645" i="7"/>
  <c r="A645" i="7" s="1"/>
  <c r="D646" i="7"/>
  <c r="A646" i="7" s="1"/>
  <c r="D647" i="7"/>
  <c r="A647" i="7" s="1"/>
  <c r="D648" i="7"/>
  <c r="A648" i="7" s="1"/>
  <c r="D649" i="7"/>
  <c r="A649" i="7" s="1"/>
  <c r="C641" i="7"/>
  <c r="C642" i="7"/>
  <c r="C643" i="7"/>
  <c r="C644" i="7"/>
  <c r="C645" i="7"/>
  <c r="C646" i="7"/>
  <c r="C647" i="7"/>
  <c r="C648" i="7"/>
  <c r="C633" i="7"/>
  <c r="D633" i="7"/>
  <c r="A633" i="7" s="1"/>
  <c r="C634" i="7"/>
  <c r="D634" i="7"/>
  <c r="A634" i="7" s="1"/>
  <c r="C635" i="7"/>
  <c r="D635" i="7"/>
  <c r="A635" i="7" s="1"/>
  <c r="C636" i="7"/>
  <c r="D636" i="7"/>
  <c r="A636" i="7" s="1"/>
  <c r="C637" i="7"/>
  <c r="D637" i="7"/>
  <c r="A637" i="7" s="1"/>
  <c r="C638" i="7"/>
  <c r="D638" i="7"/>
  <c r="A638" i="7" s="1"/>
  <c r="C639" i="7"/>
  <c r="D639" i="7"/>
  <c r="A639" i="7" s="1"/>
  <c r="C622" i="7"/>
  <c r="D622" i="7"/>
  <c r="A622" i="7" s="1"/>
  <c r="C623" i="7"/>
  <c r="D623" i="7"/>
  <c r="A623" i="7" s="1"/>
  <c r="C624" i="7"/>
  <c r="D624" i="7"/>
  <c r="A624" i="7" s="1"/>
  <c r="C625" i="7"/>
  <c r="D625" i="7"/>
  <c r="A625" i="7" s="1"/>
  <c r="C626" i="7"/>
  <c r="D626" i="7"/>
  <c r="A626" i="7" s="1"/>
  <c r="C627" i="7"/>
  <c r="D627" i="7"/>
  <c r="A627" i="7" s="1"/>
  <c r="C628" i="7"/>
  <c r="D628" i="7"/>
  <c r="A628" i="7" s="1"/>
  <c r="C629" i="7"/>
  <c r="D629" i="7"/>
  <c r="A629" i="7" s="1"/>
  <c r="C630" i="7"/>
  <c r="D630" i="7"/>
  <c r="A630" i="7" s="1"/>
  <c r="C631" i="7"/>
  <c r="D631" i="7"/>
  <c r="A631" i="7" s="1"/>
  <c r="C613" i="7"/>
  <c r="D613" i="7"/>
  <c r="A613" i="7" s="1"/>
  <c r="C614" i="7"/>
  <c r="D614" i="7"/>
  <c r="A614" i="7" s="1"/>
  <c r="C615" i="7"/>
  <c r="D615" i="7"/>
  <c r="A615" i="7" s="1"/>
  <c r="C616" i="7"/>
  <c r="D616" i="7"/>
  <c r="A616" i="7" s="1"/>
  <c r="C617" i="7"/>
  <c r="D617" i="7"/>
  <c r="A617" i="7" s="1"/>
  <c r="C618" i="7"/>
  <c r="D618" i="7"/>
  <c r="A618" i="7" s="1"/>
  <c r="C619" i="7"/>
  <c r="D619" i="7"/>
  <c r="A619" i="7" s="1"/>
  <c r="C620" i="7"/>
  <c r="D620" i="7"/>
  <c r="A620" i="7" s="1"/>
  <c r="C604" i="7"/>
  <c r="D604" i="7"/>
  <c r="A604" i="7" s="1"/>
  <c r="C605" i="7"/>
  <c r="D605" i="7"/>
  <c r="A605" i="7" s="1"/>
  <c r="C606" i="7"/>
  <c r="D606" i="7"/>
  <c r="A606" i="7" s="1"/>
  <c r="C607" i="7"/>
  <c r="D607" i="7"/>
  <c r="A607" i="7" s="1"/>
  <c r="C608" i="7"/>
  <c r="D608" i="7"/>
  <c r="A608" i="7" s="1"/>
  <c r="C609" i="7"/>
  <c r="D609" i="7"/>
  <c r="A609" i="7" s="1"/>
  <c r="C610" i="7"/>
  <c r="D610" i="7"/>
  <c r="A610" i="7" s="1"/>
  <c r="C611" i="7"/>
  <c r="D611" i="7"/>
  <c r="A611" i="7" s="1"/>
  <c r="C593" i="7"/>
  <c r="D593" i="7"/>
  <c r="A593" i="7" s="1"/>
  <c r="C594" i="7"/>
  <c r="D594" i="7"/>
  <c r="A594" i="7" s="1"/>
  <c r="C595" i="7"/>
  <c r="D595" i="7"/>
  <c r="A595" i="7" s="1"/>
  <c r="C596" i="7"/>
  <c r="D596" i="7"/>
  <c r="A596" i="7" s="1"/>
  <c r="C597" i="7"/>
  <c r="D597" i="7"/>
  <c r="A597" i="7" s="1"/>
  <c r="C598" i="7"/>
  <c r="D598" i="7"/>
  <c r="A598" i="7" s="1"/>
  <c r="C599" i="7"/>
  <c r="D599" i="7"/>
  <c r="A599" i="7" s="1"/>
  <c r="C600" i="7"/>
  <c r="D600" i="7"/>
  <c r="A600" i="7" s="1"/>
  <c r="C601" i="7"/>
  <c r="D601" i="7"/>
  <c r="A601" i="7" s="1"/>
  <c r="C602" i="7"/>
  <c r="D602" i="7"/>
  <c r="A602" i="7" s="1"/>
  <c r="C583" i="7"/>
  <c r="D583" i="7"/>
  <c r="A583" i="7" s="1"/>
  <c r="C584" i="7"/>
  <c r="D584" i="7"/>
  <c r="A584" i="7" s="1"/>
  <c r="C585" i="7"/>
  <c r="D585" i="7"/>
  <c r="A585" i="7" s="1"/>
  <c r="C586" i="7"/>
  <c r="D586" i="7"/>
  <c r="A586" i="7" s="1"/>
  <c r="C587" i="7"/>
  <c r="D587" i="7"/>
  <c r="A587" i="7" s="1"/>
  <c r="C588" i="7"/>
  <c r="D588" i="7"/>
  <c r="A588" i="7" s="1"/>
  <c r="C589" i="7"/>
  <c r="D589" i="7"/>
  <c r="A589" i="7" s="1"/>
  <c r="C590" i="7"/>
  <c r="D590" i="7"/>
  <c r="A590" i="7" s="1"/>
  <c r="C591" i="7"/>
  <c r="D591" i="7"/>
  <c r="A591" i="7" s="1"/>
  <c r="C573" i="7"/>
  <c r="D573" i="7"/>
  <c r="A573" i="7" s="1"/>
  <c r="C574" i="7"/>
  <c r="D574" i="7"/>
  <c r="A574" i="7" s="1"/>
  <c r="C575" i="7"/>
  <c r="D575" i="7"/>
  <c r="A575" i="7" s="1"/>
  <c r="C576" i="7"/>
  <c r="D576" i="7"/>
  <c r="A576" i="7" s="1"/>
  <c r="C577" i="7"/>
  <c r="D577" i="7"/>
  <c r="A577" i="7" s="1"/>
  <c r="C578" i="7"/>
  <c r="D578" i="7"/>
  <c r="A578" i="7" s="1"/>
  <c r="C579" i="7"/>
  <c r="D579" i="7"/>
  <c r="A579" i="7" s="1"/>
  <c r="C580" i="7"/>
  <c r="D580" i="7"/>
  <c r="A580" i="7" s="1"/>
  <c r="C581" i="7"/>
  <c r="D581" i="7"/>
  <c r="A581" i="7" s="1"/>
  <c r="C566" i="7"/>
  <c r="D566" i="7"/>
  <c r="A566" i="7" s="1"/>
  <c r="C567" i="7"/>
  <c r="D567" i="7"/>
  <c r="A567" i="7" s="1"/>
  <c r="C568" i="7"/>
  <c r="D568" i="7"/>
  <c r="A568" i="7" s="1"/>
  <c r="C569" i="7"/>
  <c r="D569" i="7"/>
  <c r="A569" i="7" s="1"/>
  <c r="C570" i="7"/>
  <c r="D570" i="7"/>
  <c r="A570" i="7" s="1"/>
  <c r="C571" i="7"/>
  <c r="D571" i="7"/>
  <c r="A571" i="7" s="1"/>
  <c r="C557" i="7"/>
  <c r="D557" i="7"/>
  <c r="A557" i="7" s="1"/>
  <c r="C558" i="7"/>
  <c r="D558" i="7"/>
  <c r="A558" i="7" s="1"/>
  <c r="C559" i="7"/>
  <c r="D559" i="7"/>
  <c r="A559" i="7" s="1"/>
  <c r="C560" i="7"/>
  <c r="D560" i="7"/>
  <c r="A560" i="7" s="1"/>
  <c r="C561" i="7"/>
  <c r="D561" i="7"/>
  <c r="A561" i="7" s="1"/>
  <c r="C562" i="7"/>
  <c r="D562" i="7"/>
  <c r="A562" i="7" s="1"/>
  <c r="C563" i="7"/>
  <c r="D563" i="7"/>
  <c r="A563" i="7" s="1"/>
  <c r="C564" i="7"/>
  <c r="D564" i="7"/>
  <c r="A564" i="7" s="1"/>
  <c r="C549" i="7"/>
  <c r="D549" i="7"/>
  <c r="A549" i="7" s="1"/>
  <c r="C550" i="7"/>
  <c r="D550" i="7"/>
  <c r="A550" i="7" s="1"/>
  <c r="C551" i="7"/>
  <c r="D551" i="7"/>
  <c r="A551" i="7" s="1"/>
  <c r="C552" i="7"/>
  <c r="D552" i="7"/>
  <c r="A552" i="7" s="1"/>
  <c r="C553" i="7"/>
  <c r="D553" i="7"/>
  <c r="A553" i="7" s="1"/>
  <c r="C554" i="7"/>
  <c r="D554" i="7"/>
  <c r="A554" i="7" s="1"/>
  <c r="C555" i="7"/>
  <c r="D555" i="7"/>
  <c r="A555" i="7" s="1"/>
  <c r="C538" i="7"/>
  <c r="D538" i="7"/>
  <c r="A538" i="7" s="1"/>
  <c r="C539" i="7"/>
  <c r="D539" i="7"/>
  <c r="A539" i="7" s="1"/>
  <c r="C540" i="7"/>
  <c r="D540" i="7"/>
  <c r="A540" i="7" s="1"/>
  <c r="C541" i="7"/>
  <c r="D541" i="7"/>
  <c r="A541" i="7" s="1"/>
  <c r="C542" i="7"/>
  <c r="D542" i="7"/>
  <c r="A542" i="7" s="1"/>
  <c r="C543" i="7"/>
  <c r="D543" i="7"/>
  <c r="A543" i="7" s="1"/>
  <c r="C544" i="7"/>
  <c r="D544" i="7"/>
  <c r="A544" i="7" s="1"/>
  <c r="C545" i="7"/>
  <c r="D545" i="7"/>
  <c r="A545" i="7" s="1"/>
  <c r="C546" i="7"/>
  <c r="D546" i="7"/>
  <c r="A546" i="7" s="1"/>
  <c r="C547" i="7"/>
  <c r="D547" i="7"/>
  <c r="A547" i="7" s="1"/>
  <c r="C530" i="7"/>
  <c r="D530" i="7"/>
  <c r="A530" i="7" s="1"/>
  <c r="C531" i="7"/>
  <c r="D531" i="7"/>
  <c r="A531" i="7" s="1"/>
  <c r="C532" i="7"/>
  <c r="D532" i="7"/>
  <c r="A532" i="7" s="1"/>
  <c r="C533" i="7"/>
  <c r="D533" i="7"/>
  <c r="A533" i="7" s="1"/>
  <c r="C534" i="7"/>
  <c r="D534" i="7"/>
  <c r="A534" i="7" s="1"/>
  <c r="C535" i="7"/>
  <c r="D535" i="7"/>
  <c r="A535" i="7" s="1"/>
  <c r="C536" i="7"/>
  <c r="D536" i="7"/>
  <c r="A536" i="7" s="1"/>
  <c r="C522" i="7"/>
  <c r="D522" i="7"/>
  <c r="A522" i="7" s="1"/>
  <c r="C523" i="7"/>
  <c r="D523" i="7"/>
  <c r="A523" i="7" s="1"/>
  <c r="C524" i="7"/>
  <c r="D524" i="7"/>
  <c r="A524" i="7" s="1"/>
  <c r="C525" i="7"/>
  <c r="D525" i="7"/>
  <c r="A525" i="7" s="1"/>
  <c r="C526" i="7"/>
  <c r="D526" i="7"/>
  <c r="A526" i="7" s="1"/>
  <c r="C527" i="7"/>
  <c r="D527" i="7"/>
  <c r="A527" i="7" s="1"/>
  <c r="C528" i="7"/>
  <c r="D528" i="7"/>
  <c r="A528" i="7" s="1"/>
  <c r="C511" i="7"/>
  <c r="D511" i="7"/>
  <c r="A511" i="7" s="1"/>
  <c r="C512" i="7"/>
  <c r="D512" i="7"/>
  <c r="A512" i="7" s="1"/>
  <c r="C513" i="7"/>
  <c r="D513" i="7"/>
  <c r="A513" i="7" s="1"/>
  <c r="C514" i="7"/>
  <c r="D514" i="7"/>
  <c r="A514" i="7" s="1"/>
  <c r="C515" i="7"/>
  <c r="D515" i="7"/>
  <c r="A515" i="7" s="1"/>
  <c r="C516" i="7"/>
  <c r="D516" i="7"/>
  <c r="A516" i="7" s="1"/>
  <c r="C517" i="7"/>
  <c r="D517" i="7"/>
  <c r="A517" i="7" s="1"/>
  <c r="C518" i="7"/>
  <c r="D518" i="7"/>
  <c r="A518" i="7" s="1"/>
  <c r="C519" i="7"/>
  <c r="D519" i="7"/>
  <c r="A519" i="7" s="1"/>
  <c r="C520" i="7"/>
  <c r="D520" i="7"/>
  <c r="A520" i="7" s="1"/>
  <c r="C500" i="7"/>
  <c r="D500" i="7"/>
  <c r="A500" i="7" s="1"/>
  <c r="C501" i="7"/>
  <c r="D501" i="7"/>
  <c r="A501" i="7" s="1"/>
  <c r="C502" i="7"/>
  <c r="D502" i="7"/>
  <c r="A502" i="7" s="1"/>
  <c r="C503" i="7"/>
  <c r="D503" i="7"/>
  <c r="A503" i="7" s="1"/>
  <c r="C504" i="7"/>
  <c r="D504" i="7"/>
  <c r="A504" i="7" s="1"/>
  <c r="C505" i="7"/>
  <c r="D505" i="7"/>
  <c r="A505" i="7" s="1"/>
  <c r="C506" i="7"/>
  <c r="D506" i="7"/>
  <c r="A506" i="7" s="1"/>
  <c r="C507" i="7"/>
  <c r="D507" i="7"/>
  <c r="A507" i="7" s="1"/>
  <c r="C508" i="7"/>
  <c r="D508" i="7"/>
  <c r="A508" i="7" s="1"/>
  <c r="C509" i="7"/>
  <c r="D509" i="7"/>
  <c r="A509" i="7" s="1"/>
  <c r="C490" i="7"/>
  <c r="D490" i="7"/>
  <c r="A490" i="7" s="1"/>
  <c r="C491" i="7"/>
  <c r="D491" i="7"/>
  <c r="A491" i="7" s="1"/>
  <c r="C492" i="7"/>
  <c r="D492" i="7"/>
  <c r="A492" i="7" s="1"/>
  <c r="C493" i="7"/>
  <c r="D493" i="7"/>
  <c r="A493" i="7" s="1"/>
  <c r="C494" i="7"/>
  <c r="D494" i="7"/>
  <c r="A494" i="7" s="1"/>
  <c r="C495" i="7"/>
  <c r="D495" i="7"/>
  <c r="A495" i="7" s="1"/>
  <c r="C496" i="7"/>
  <c r="D496" i="7"/>
  <c r="A496" i="7" s="1"/>
  <c r="C497" i="7"/>
  <c r="D497" i="7"/>
  <c r="A497" i="7" s="1"/>
  <c r="C498" i="7"/>
  <c r="D498" i="7"/>
  <c r="A498" i="7" s="1"/>
  <c r="C482" i="7"/>
  <c r="D482" i="7"/>
  <c r="A482" i="7" s="1"/>
  <c r="C483" i="7"/>
  <c r="D483" i="7"/>
  <c r="A483" i="7" s="1"/>
  <c r="C484" i="7"/>
  <c r="D484" i="7"/>
  <c r="A484" i="7" s="1"/>
  <c r="C485" i="7"/>
  <c r="D485" i="7"/>
  <c r="A485" i="7" s="1"/>
  <c r="C486" i="7"/>
  <c r="D486" i="7"/>
  <c r="A486" i="7" s="1"/>
  <c r="C487" i="7"/>
  <c r="D487" i="7"/>
  <c r="A487" i="7" s="1"/>
  <c r="C488" i="7"/>
  <c r="D488" i="7"/>
  <c r="A488" i="7" s="1"/>
  <c r="C471" i="7"/>
  <c r="D471" i="7"/>
  <c r="A471" i="7" s="1"/>
  <c r="C472" i="7"/>
  <c r="D472" i="7"/>
  <c r="A472" i="7" s="1"/>
  <c r="C473" i="7"/>
  <c r="D473" i="7"/>
  <c r="A473" i="7" s="1"/>
  <c r="C474" i="7"/>
  <c r="D474" i="7"/>
  <c r="A474" i="7" s="1"/>
  <c r="C475" i="7"/>
  <c r="D475" i="7"/>
  <c r="A475" i="7" s="1"/>
  <c r="C476" i="7"/>
  <c r="D476" i="7"/>
  <c r="A476" i="7" s="1"/>
  <c r="C477" i="7"/>
  <c r="D477" i="7"/>
  <c r="A477" i="7" s="1"/>
  <c r="C478" i="7"/>
  <c r="D478" i="7"/>
  <c r="A478" i="7" s="1"/>
  <c r="C479" i="7"/>
  <c r="D479" i="7"/>
  <c r="A479" i="7" s="1"/>
  <c r="C480" i="7"/>
  <c r="D480" i="7"/>
  <c r="A480" i="7" s="1"/>
  <c r="C460" i="7"/>
  <c r="D460" i="7"/>
  <c r="A460" i="7" s="1"/>
  <c r="C461" i="7"/>
  <c r="D461" i="7"/>
  <c r="A461" i="7" s="1"/>
  <c r="C462" i="7"/>
  <c r="D462" i="7"/>
  <c r="A462" i="7" s="1"/>
  <c r="C463" i="7"/>
  <c r="D463" i="7"/>
  <c r="A463" i="7" s="1"/>
  <c r="C464" i="7"/>
  <c r="D464" i="7"/>
  <c r="A464" i="7" s="1"/>
  <c r="C465" i="7"/>
  <c r="D465" i="7"/>
  <c r="A465" i="7" s="1"/>
  <c r="C466" i="7"/>
  <c r="D466" i="7"/>
  <c r="A466" i="7" s="1"/>
  <c r="C467" i="7"/>
  <c r="D467" i="7"/>
  <c r="A467" i="7" s="1"/>
  <c r="C468" i="7"/>
  <c r="D468" i="7"/>
  <c r="A468" i="7" s="1"/>
  <c r="C469" i="7"/>
  <c r="D469" i="7"/>
  <c r="A469" i="7" s="1"/>
  <c r="C449" i="7"/>
  <c r="D449" i="7"/>
  <c r="A449" i="7" s="1"/>
  <c r="C450" i="7"/>
  <c r="D450" i="7"/>
  <c r="A450" i="7" s="1"/>
  <c r="C451" i="7"/>
  <c r="D451" i="7"/>
  <c r="A451" i="7" s="1"/>
  <c r="C452" i="7"/>
  <c r="D452" i="7"/>
  <c r="A452" i="7" s="1"/>
  <c r="C453" i="7"/>
  <c r="D453" i="7"/>
  <c r="A453" i="7" s="1"/>
  <c r="C454" i="7"/>
  <c r="D454" i="7"/>
  <c r="A454" i="7" s="1"/>
  <c r="C455" i="7"/>
  <c r="D455" i="7"/>
  <c r="A455" i="7" s="1"/>
  <c r="C456" i="7"/>
  <c r="D456" i="7"/>
  <c r="A456" i="7" s="1"/>
  <c r="C457" i="7"/>
  <c r="D457" i="7"/>
  <c r="A457" i="7" s="1"/>
  <c r="C458" i="7"/>
  <c r="D458" i="7"/>
  <c r="A458" i="7" s="1"/>
  <c r="C438" i="7"/>
  <c r="D438" i="7"/>
  <c r="A438" i="7" s="1"/>
  <c r="C439" i="7"/>
  <c r="D439" i="7"/>
  <c r="A439" i="7" s="1"/>
  <c r="C440" i="7"/>
  <c r="D440" i="7"/>
  <c r="A440" i="7" s="1"/>
  <c r="C441" i="7"/>
  <c r="D441" i="7"/>
  <c r="A441" i="7" s="1"/>
  <c r="C442" i="7"/>
  <c r="D442" i="7"/>
  <c r="A442" i="7" s="1"/>
  <c r="C443" i="7"/>
  <c r="D443" i="7"/>
  <c r="A443" i="7" s="1"/>
  <c r="C444" i="7"/>
  <c r="D444" i="7"/>
  <c r="A444" i="7" s="1"/>
  <c r="C445" i="7"/>
  <c r="D445" i="7"/>
  <c r="A445" i="7" s="1"/>
  <c r="C446" i="7"/>
  <c r="D446" i="7"/>
  <c r="A446" i="7" s="1"/>
  <c r="C447" i="7"/>
  <c r="D447" i="7"/>
  <c r="A447" i="7" s="1"/>
  <c r="C428" i="7"/>
  <c r="D428" i="7"/>
  <c r="A428" i="7" s="1"/>
  <c r="C429" i="7"/>
  <c r="D429" i="7"/>
  <c r="A429" i="7" s="1"/>
  <c r="C430" i="7"/>
  <c r="D430" i="7"/>
  <c r="A430" i="7" s="1"/>
  <c r="C431" i="7"/>
  <c r="D431" i="7"/>
  <c r="A431" i="7" s="1"/>
  <c r="C432" i="7"/>
  <c r="D432" i="7"/>
  <c r="A432" i="7" s="1"/>
  <c r="C433" i="7"/>
  <c r="D433" i="7"/>
  <c r="A433" i="7" s="1"/>
  <c r="C434" i="7"/>
  <c r="D434" i="7"/>
  <c r="A434" i="7" s="1"/>
  <c r="C435" i="7"/>
  <c r="D435" i="7"/>
  <c r="A435" i="7" s="1"/>
  <c r="C436" i="7"/>
  <c r="D436" i="7"/>
  <c r="A436" i="7" s="1"/>
  <c r="C416" i="7"/>
  <c r="D416" i="7"/>
  <c r="A416" i="7" s="1"/>
  <c r="C417" i="7"/>
  <c r="D417" i="7"/>
  <c r="A417" i="7" s="1"/>
  <c r="C418" i="7"/>
  <c r="D418" i="7"/>
  <c r="A418" i="7" s="1"/>
  <c r="C419" i="7"/>
  <c r="D419" i="7"/>
  <c r="A419" i="7" s="1"/>
  <c r="C420" i="7"/>
  <c r="D420" i="7"/>
  <c r="A420" i="7" s="1"/>
  <c r="C421" i="7"/>
  <c r="D421" i="7"/>
  <c r="A421" i="7" s="1"/>
  <c r="C422" i="7"/>
  <c r="D422" i="7"/>
  <c r="A422" i="7" s="1"/>
  <c r="C423" i="7"/>
  <c r="D423" i="7"/>
  <c r="A423" i="7" s="1"/>
  <c r="C424" i="7"/>
  <c r="D424" i="7"/>
  <c r="A424" i="7" s="1"/>
  <c r="C425" i="7"/>
  <c r="D425" i="7"/>
  <c r="A425" i="7" s="1"/>
  <c r="C426" i="7"/>
  <c r="D426" i="7"/>
  <c r="A426" i="7" s="1"/>
  <c r="D640" i="7"/>
  <c r="A640" i="7" s="1"/>
  <c r="D632" i="7"/>
  <c r="A632" i="7" s="1"/>
  <c r="D621" i="7"/>
  <c r="A621" i="7" s="1"/>
  <c r="D612" i="7"/>
  <c r="A612" i="7" s="1"/>
  <c r="D603" i="7"/>
  <c r="A603" i="7" s="1"/>
  <c r="D592" i="7"/>
  <c r="A592" i="7" s="1"/>
  <c r="D582" i="7"/>
  <c r="A582" i="7" s="1"/>
  <c r="D572" i="7"/>
  <c r="A572" i="7" s="1"/>
  <c r="D565" i="7"/>
  <c r="A565" i="7" s="1"/>
  <c r="D556" i="7"/>
  <c r="A556" i="7" s="1"/>
  <c r="D548" i="7"/>
  <c r="A548" i="7" s="1"/>
  <c r="D537" i="7"/>
  <c r="A537" i="7" s="1"/>
  <c r="D529" i="7"/>
  <c r="A529" i="7" s="1"/>
  <c r="D521" i="7"/>
  <c r="A521" i="7" s="1"/>
  <c r="D510" i="7"/>
  <c r="A510" i="7" s="1"/>
  <c r="D499" i="7"/>
  <c r="A499" i="7" s="1"/>
  <c r="D489" i="7"/>
  <c r="A489" i="7" s="1"/>
  <c r="D481" i="7"/>
  <c r="A481" i="7" s="1"/>
  <c r="D470" i="7"/>
  <c r="A470" i="7" s="1"/>
  <c r="D459" i="7"/>
  <c r="A459" i="7" s="1"/>
  <c r="D448" i="7"/>
  <c r="A448" i="7" s="1"/>
  <c r="D437" i="7"/>
  <c r="A437" i="7" s="1"/>
  <c r="D427" i="7"/>
  <c r="A427" i="7" s="1"/>
  <c r="C406" i="7"/>
  <c r="D406" i="7"/>
  <c r="A406" i="7" s="1"/>
  <c r="C407" i="7"/>
  <c r="D407" i="7"/>
  <c r="A407" i="7" s="1"/>
  <c r="C408" i="7"/>
  <c r="D408" i="7"/>
  <c r="A408" i="7" s="1"/>
  <c r="C409" i="7"/>
  <c r="D409" i="7"/>
  <c r="A409" i="7" s="1"/>
  <c r="C410" i="7"/>
  <c r="D410" i="7"/>
  <c r="A410" i="7" s="1"/>
  <c r="C411" i="7"/>
  <c r="D411" i="7"/>
  <c r="A411" i="7" s="1"/>
  <c r="C412" i="7"/>
  <c r="D412" i="7"/>
  <c r="A412" i="7" s="1"/>
  <c r="C413" i="7"/>
  <c r="D413" i="7"/>
  <c r="A413" i="7" s="1"/>
  <c r="C414" i="7"/>
  <c r="D414" i="7"/>
  <c r="A414" i="7" s="1"/>
  <c r="D415" i="7"/>
  <c r="A415" i="7" s="1"/>
  <c r="C395" i="7"/>
  <c r="D395" i="7"/>
  <c r="A395" i="7" s="1"/>
  <c r="C396" i="7"/>
  <c r="D396" i="7"/>
  <c r="A396" i="7" s="1"/>
  <c r="C397" i="7"/>
  <c r="D397" i="7"/>
  <c r="A397" i="7" s="1"/>
  <c r="C398" i="7"/>
  <c r="D398" i="7"/>
  <c r="A398" i="7" s="1"/>
  <c r="C399" i="7"/>
  <c r="D399" i="7"/>
  <c r="A399" i="7" s="1"/>
  <c r="C400" i="7"/>
  <c r="D400" i="7"/>
  <c r="A400" i="7" s="1"/>
  <c r="C401" i="7"/>
  <c r="D401" i="7"/>
  <c r="A401" i="7" s="1"/>
  <c r="C402" i="7"/>
  <c r="D402" i="7"/>
  <c r="A402" i="7" s="1"/>
  <c r="C403" i="7"/>
  <c r="D403" i="7"/>
  <c r="A403" i="7" s="1"/>
  <c r="C404" i="7"/>
  <c r="D404" i="7"/>
  <c r="A404" i="7" s="1"/>
  <c r="D405" i="7"/>
  <c r="A405" i="7" s="1"/>
  <c r="C389" i="7"/>
  <c r="D389" i="7"/>
  <c r="A389" i="7" s="1"/>
  <c r="C390" i="7"/>
  <c r="D390" i="7"/>
  <c r="A390" i="7" s="1"/>
  <c r="C391" i="7"/>
  <c r="D391" i="7"/>
  <c r="A391" i="7" s="1"/>
  <c r="C392" i="7"/>
  <c r="D392" i="7"/>
  <c r="A392" i="7" s="1"/>
  <c r="C393" i="7"/>
  <c r="D393" i="7"/>
  <c r="A393" i="7" s="1"/>
  <c r="D394" i="7"/>
  <c r="A394" i="7" s="1"/>
  <c r="C379" i="7"/>
  <c r="D379" i="7"/>
  <c r="A379" i="7" s="1"/>
  <c r="C380" i="7"/>
  <c r="D380" i="7"/>
  <c r="A380" i="7" s="1"/>
  <c r="C381" i="7"/>
  <c r="D381" i="7"/>
  <c r="A381" i="7" s="1"/>
  <c r="C382" i="7"/>
  <c r="D382" i="7"/>
  <c r="A382" i="7" s="1"/>
  <c r="C383" i="7"/>
  <c r="D383" i="7"/>
  <c r="A383" i="7" s="1"/>
  <c r="C384" i="7"/>
  <c r="D384" i="7"/>
  <c r="A384" i="7" s="1"/>
  <c r="C385" i="7"/>
  <c r="D385" i="7"/>
  <c r="A385" i="7" s="1"/>
  <c r="C386" i="7"/>
  <c r="D386" i="7"/>
  <c r="A386" i="7" s="1"/>
  <c r="C387" i="7"/>
  <c r="D387" i="7"/>
  <c r="A387" i="7" s="1"/>
  <c r="D388" i="7"/>
  <c r="A388" i="7" s="1"/>
  <c r="C369" i="7"/>
  <c r="D369" i="7"/>
  <c r="A369" i="7" s="1"/>
  <c r="C370" i="7"/>
  <c r="D370" i="7"/>
  <c r="A370" i="7" s="1"/>
  <c r="C371" i="7"/>
  <c r="D371" i="7"/>
  <c r="A371" i="7" s="1"/>
  <c r="C372" i="7"/>
  <c r="D372" i="7"/>
  <c r="A372" i="7" s="1"/>
  <c r="C373" i="7"/>
  <c r="D373" i="7"/>
  <c r="A373" i="7" s="1"/>
  <c r="C374" i="7"/>
  <c r="D374" i="7"/>
  <c r="A374" i="7" s="1"/>
  <c r="C375" i="7"/>
  <c r="D375" i="7"/>
  <c r="A375" i="7" s="1"/>
  <c r="C376" i="7"/>
  <c r="D376" i="7"/>
  <c r="A376" i="7" s="1"/>
  <c r="C377" i="7"/>
  <c r="D377" i="7"/>
  <c r="A377" i="7" s="1"/>
  <c r="D378" i="7"/>
  <c r="A378" i="7" s="1"/>
  <c r="C357" i="7"/>
  <c r="D357" i="7"/>
  <c r="A357" i="7" s="1"/>
  <c r="C358" i="7"/>
  <c r="D358" i="7"/>
  <c r="A358" i="7" s="1"/>
  <c r="C359" i="7"/>
  <c r="D359" i="7"/>
  <c r="A359" i="7" s="1"/>
  <c r="C360" i="7"/>
  <c r="D360" i="7"/>
  <c r="A360" i="7" s="1"/>
  <c r="C361" i="7"/>
  <c r="D361" i="7"/>
  <c r="A361" i="7" s="1"/>
  <c r="C362" i="7"/>
  <c r="D362" i="7"/>
  <c r="A362" i="7" s="1"/>
  <c r="C363" i="7"/>
  <c r="D363" i="7"/>
  <c r="A363" i="7" s="1"/>
  <c r="C364" i="7"/>
  <c r="D364" i="7"/>
  <c r="A364" i="7" s="1"/>
  <c r="C365" i="7"/>
  <c r="D365" i="7"/>
  <c r="A365" i="7" s="1"/>
  <c r="C366" i="7"/>
  <c r="D366" i="7"/>
  <c r="A366" i="7" s="1"/>
  <c r="C367" i="7"/>
  <c r="D367" i="7"/>
  <c r="A367" i="7" s="1"/>
  <c r="D368" i="7"/>
  <c r="A368" i="7" s="1"/>
  <c r="C336" i="7"/>
  <c r="D336" i="7"/>
  <c r="A336" i="7" s="1"/>
  <c r="C337" i="7"/>
  <c r="D337" i="7"/>
  <c r="A337" i="7" s="1"/>
  <c r="C338" i="7"/>
  <c r="D338" i="7"/>
  <c r="A338" i="7" s="1"/>
  <c r="C339" i="7"/>
  <c r="D339" i="7"/>
  <c r="A339" i="7" s="1"/>
  <c r="C340" i="7"/>
  <c r="D340" i="7"/>
  <c r="A340" i="7" s="1"/>
  <c r="C341" i="7"/>
  <c r="D341" i="7"/>
  <c r="A341" i="7" s="1"/>
  <c r="C342" i="7"/>
  <c r="D342" i="7"/>
  <c r="A342" i="7" s="1"/>
  <c r="C343" i="7"/>
  <c r="D343" i="7"/>
  <c r="A343" i="7" s="1"/>
  <c r="C344" i="7"/>
  <c r="D344" i="7"/>
  <c r="A344" i="7" s="1"/>
  <c r="D345" i="7"/>
  <c r="A345" i="7" s="1"/>
  <c r="C325" i="7"/>
  <c r="D325" i="7"/>
  <c r="A325" i="7" s="1"/>
  <c r="C326" i="7"/>
  <c r="D326" i="7"/>
  <c r="A326" i="7" s="1"/>
  <c r="C327" i="7"/>
  <c r="D327" i="7"/>
  <c r="A327" i="7" s="1"/>
  <c r="C328" i="7"/>
  <c r="D328" i="7"/>
  <c r="A328" i="7" s="1"/>
  <c r="C329" i="7"/>
  <c r="D329" i="7"/>
  <c r="A329" i="7" s="1"/>
  <c r="C330" i="7"/>
  <c r="D330" i="7"/>
  <c r="A330" i="7" s="1"/>
  <c r="C331" i="7"/>
  <c r="D331" i="7"/>
  <c r="A331" i="7" s="1"/>
  <c r="C332" i="7"/>
  <c r="D332" i="7"/>
  <c r="A332" i="7" s="1"/>
  <c r="C333" i="7"/>
  <c r="D333" i="7"/>
  <c r="A333" i="7" s="1"/>
  <c r="C334" i="7"/>
  <c r="D334" i="7"/>
  <c r="A334" i="7" s="1"/>
  <c r="D335" i="7"/>
  <c r="A335" i="7" s="1"/>
  <c r="C319" i="7"/>
  <c r="D319" i="7"/>
  <c r="A319" i="7" s="1"/>
  <c r="C320" i="7"/>
  <c r="D320" i="7"/>
  <c r="A320" i="7" s="1"/>
  <c r="C321" i="7"/>
  <c r="D321" i="7"/>
  <c r="A321" i="7" s="1"/>
  <c r="C322" i="7"/>
  <c r="D322" i="7"/>
  <c r="A322" i="7" s="1"/>
  <c r="C323" i="7"/>
  <c r="D323" i="7"/>
  <c r="A323" i="7" s="1"/>
  <c r="D324" i="7"/>
  <c r="A324" i="7" s="1"/>
  <c r="C309" i="7"/>
  <c r="D309" i="7"/>
  <c r="A309" i="7" s="1"/>
  <c r="C310" i="7"/>
  <c r="D310" i="7"/>
  <c r="A310" i="7" s="1"/>
  <c r="C311" i="7"/>
  <c r="D311" i="7"/>
  <c r="A311" i="7" s="1"/>
  <c r="C312" i="7"/>
  <c r="D312" i="7"/>
  <c r="A312" i="7" s="1"/>
  <c r="C313" i="7"/>
  <c r="D313" i="7"/>
  <c r="A313" i="7" s="1"/>
  <c r="C314" i="7"/>
  <c r="D314" i="7"/>
  <c r="A314" i="7" s="1"/>
  <c r="C315" i="7"/>
  <c r="D315" i="7"/>
  <c r="A315" i="7" s="1"/>
  <c r="C316" i="7"/>
  <c r="D316" i="7"/>
  <c r="A316" i="7" s="1"/>
  <c r="C317" i="7"/>
  <c r="D317" i="7"/>
  <c r="A317" i="7" s="1"/>
  <c r="D318" i="7"/>
  <c r="A318" i="7" s="1"/>
  <c r="C298" i="7"/>
  <c r="D298" i="7"/>
  <c r="A298" i="7" s="1"/>
  <c r="C299" i="7"/>
  <c r="D299" i="7"/>
  <c r="A299" i="7" s="1"/>
  <c r="C300" i="7"/>
  <c r="D300" i="7"/>
  <c r="A300" i="7" s="1"/>
  <c r="C301" i="7"/>
  <c r="D301" i="7"/>
  <c r="A301" i="7" s="1"/>
  <c r="C302" i="7"/>
  <c r="D302" i="7"/>
  <c r="A302" i="7" s="1"/>
  <c r="C303" i="7"/>
  <c r="D303" i="7"/>
  <c r="A303" i="7" s="1"/>
  <c r="C304" i="7"/>
  <c r="D304" i="7"/>
  <c r="A304" i="7" s="1"/>
  <c r="C305" i="7"/>
  <c r="D305" i="7"/>
  <c r="A305" i="7" s="1"/>
  <c r="C306" i="7"/>
  <c r="D306" i="7"/>
  <c r="A306" i="7" s="1"/>
  <c r="C307" i="7"/>
  <c r="D307" i="7"/>
  <c r="A307" i="7" s="1"/>
  <c r="D308" i="7"/>
  <c r="A308" i="7" s="1"/>
  <c r="C286" i="7"/>
  <c r="D286" i="7"/>
  <c r="A286" i="7" s="1"/>
  <c r="C287" i="7"/>
  <c r="D287" i="7"/>
  <c r="A287" i="7" s="1"/>
  <c r="C288" i="7"/>
  <c r="D288" i="7"/>
  <c r="A288" i="7" s="1"/>
  <c r="C289" i="7"/>
  <c r="D289" i="7"/>
  <c r="A289" i="7" s="1"/>
  <c r="C290" i="7"/>
  <c r="D290" i="7"/>
  <c r="A290" i="7" s="1"/>
  <c r="C291" i="7"/>
  <c r="D291" i="7"/>
  <c r="A291" i="7" s="1"/>
  <c r="C292" i="7"/>
  <c r="D292" i="7"/>
  <c r="A292" i="7" s="1"/>
  <c r="C293" i="7"/>
  <c r="D293" i="7"/>
  <c r="A293" i="7" s="1"/>
  <c r="C294" i="7"/>
  <c r="D294" i="7"/>
  <c r="A294" i="7" s="1"/>
  <c r="C295" i="7"/>
  <c r="D295" i="7"/>
  <c r="A295" i="7" s="1"/>
  <c r="C296" i="7"/>
  <c r="D296" i="7"/>
  <c r="A296" i="7" s="1"/>
  <c r="D297" i="7"/>
  <c r="A297" i="7" s="1"/>
  <c r="C273" i="7"/>
  <c r="D273" i="7"/>
  <c r="A273" i="7" s="1"/>
  <c r="C274" i="7"/>
  <c r="D274" i="7"/>
  <c r="A274" i="7" s="1"/>
  <c r="C275" i="7"/>
  <c r="D275" i="7"/>
  <c r="A275" i="7" s="1"/>
  <c r="C276" i="7"/>
  <c r="D276" i="7"/>
  <c r="A276" i="7" s="1"/>
  <c r="C277" i="7"/>
  <c r="D277" i="7"/>
  <c r="A277" i="7" s="1"/>
  <c r="C278" i="7"/>
  <c r="D278" i="7"/>
  <c r="A278" i="7" s="1"/>
  <c r="C279" i="7"/>
  <c r="D279" i="7"/>
  <c r="A279" i="7" s="1"/>
  <c r="C280" i="7"/>
  <c r="D280" i="7"/>
  <c r="A280" i="7" s="1"/>
  <c r="C281" i="7"/>
  <c r="D281" i="7"/>
  <c r="A281" i="7" s="1"/>
  <c r="C282" i="7"/>
  <c r="D282" i="7"/>
  <c r="A282" i="7" s="1"/>
  <c r="C283" i="7"/>
  <c r="D283" i="7"/>
  <c r="A283" i="7" s="1"/>
  <c r="C284" i="7"/>
  <c r="D284" i="7"/>
  <c r="A284" i="7" s="1"/>
  <c r="D285" i="7"/>
  <c r="A285" i="7" s="1"/>
  <c r="C264" i="7"/>
  <c r="D264" i="7"/>
  <c r="A264" i="7" s="1"/>
  <c r="C265" i="7"/>
  <c r="D265" i="7"/>
  <c r="A265" i="7" s="1"/>
  <c r="C266" i="7"/>
  <c r="D266" i="7"/>
  <c r="A266" i="7" s="1"/>
  <c r="C267" i="7"/>
  <c r="D267" i="7"/>
  <c r="A267" i="7" s="1"/>
  <c r="C268" i="7"/>
  <c r="D268" i="7"/>
  <c r="A268" i="7" s="1"/>
  <c r="C269" i="7"/>
  <c r="D269" i="7"/>
  <c r="A269" i="7" s="1"/>
  <c r="C270" i="7"/>
  <c r="D270" i="7"/>
  <c r="A270" i="7" s="1"/>
  <c r="C271" i="7"/>
  <c r="D271" i="7"/>
  <c r="A271" i="7" s="1"/>
  <c r="D272" i="7"/>
  <c r="A272" i="7" s="1"/>
  <c r="C254" i="7"/>
  <c r="D254" i="7"/>
  <c r="A254" i="7" s="1"/>
  <c r="C255" i="7"/>
  <c r="D255" i="7"/>
  <c r="A255" i="7" s="1"/>
  <c r="C256" i="7"/>
  <c r="D256" i="7"/>
  <c r="A256" i="7" s="1"/>
  <c r="C257" i="7"/>
  <c r="D257" i="7"/>
  <c r="A257" i="7" s="1"/>
  <c r="C258" i="7"/>
  <c r="D258" i="7"/>
  <c r="A258" i="7" s="1"/>
  <c r="C259" i="7"/>
  <c r="D259" i="7"/>
  <c r="A259" i="7" s="1"/>
  <c r="C260" i="7"/>
  <c r="D260" i="7"/>
  <c r="A260" i="7" s="1"/>
  <c r="C261" i="7"/>
  <c r="D261" i="7"/>
  <c r="A261" i="7" s="1"/>
  <c r="C262" i="7"/>
  <c r="D262" i="7"/>
  <c r="A262" i="7" s="1"/>
  <c r="D263" i="7"/>
  <c r="A263" i="7" s="1"/>
  <c r="C246" i="7"/>
  <c r="D246" i="7"/>
  <c r="A246" i="7" s="1"/>
  <c r="C247" i="7"/>
  <c r="D247" i="7"/>
  <c r="A247" i="7" s="1"/>
  <c r="C248" i="7"/>
  <c r="D248" i="7"/>
  <c r="A248" i="7" s="1"/>
  <c r="C249" i="7"/>
  <c r="D249" i="7"/>
  <c r="A249" i="7" s="1"/>
  <c r="C250" i="7"/>
  <c r="D250" i="7"/>
  <c r="A250" i="7" s="1"/>
  <c r="C251" i="7"/>
  <c r="D251" i="7"/>
  <c r="A251" i="7" s="1"/>
  <c r="C252" i="7"/>
  <c r="D252" i="7"/>
  <c r="A252" i="7" s="1"/>
  <c r="D253" i="7"/>
  <c r="A253" i="7" s="1"/>
  <c r="C237" i="7"/>
  <c r="D237" i="7"/>
  <c r="A237" i="7" s="1"/>
  <c r="C238" i="7"/>
  <c r="D238" i="7"/>
  <c r="A238" i="7" s="1"/>
  <c r="C239" i="7"/>
  <c r="D239" i="7"/>
  <c r="A239" i="7" s="1"/>
  <c r="C240" i="7"/>
  <c r="D240" i="7"/>
  <c r="A240" i="7" s="1"/>
  <c r="C241" i="7"/>
  <c r="D241" i="7"/>
  <c r="A241" i="7" s="1"/>
  <c r="C242" i="7"/>
  <c r="D242" i="7"/>
  <c r="A242" i="7" s="1"/>
  <c r="C243" i="7"/>
  <c r="D243" i="7"/>
  <c r="A243" i="7" s="1"/>
  <c r="C244" i="7"/>
  <c r="D244" i="7"/>
  <c r="A244" i="7" s="1"/>
  <c r="D245" i="7"/>
  <c r="A245" i="7" s="1"/>
  <c r="C226" i="7"/>
  <c r="D226" i="7"/>
  <c r="A226" i="7" s="1"/>
  <c r="C227" i="7"/>
  <c r="D227" i="7"/>
  <c r="A227" i="7" s="1"/>
  <c r="C228" i="7"/>
  <c r="D228" i="7"/>
  <c r="A228" i="7" s="1"/>
  <c r="C229" i="7"/>
  <c r="D229" i="7"/>
  <c r="A229" i="7" s="1"/>
  <c r="C230" i="7"/>
  <c r="D230" i="7"/>
  <c r="A230" i="7" s="1"/>
  <c r="C231" i="7"/>
  <c r="D231" i="7"/>
  <c r="A231" i="7" s="1"/>
  <c r="C232" i="7"/>
  <c r="D232" i="7"/>
  <c r="A232" i="7" s="1"/>
  <c r="C233" i="7"/>
  <c r="D233" i="7"/>
  <c r="A233" i="7" s="1"/>
  <c r="C234" i="7"/>
  <c r="D234" i="7"/>
  <c r="A234" i="7" s="1"/>
  <c r="C235" i="7"/>
  <c r="D235" i="7"/>
  <c r="A235" i="7" s="1"/>
  <c r="D236" i="7"/>
  <c r="A236" i="7" s="1"/>
  <c r="C214" i="7"/>
  <c r="D214" i="7"/>
  <c r="A214" i="7" s="1"/>
  <c r="C215" i="7"/>
  <c r="D215" i="7"/>
  <c r="A215" i="7" s="1"/>
  <c r="C216" i="7"/>
  <c r="D216" i="7"/>
  <c r="A216" i="7" s="1"/>
  <c r="C217" i="7"/>
  <c r="D217" i="7"/>
  <c r="A217" i="7" s="1"/>
  <c r="C218" i="7"/>
  <c r="D218" i="7"/>
  <c r="A218" i="7" s="1"/>
  <c r="C219" i="7"/>
  <c r="D219" i="7"/>
  <c r="A219" i="7" s="1"/>
  <c r="C220" i="7"/>
  <c r="D220" i="7"/>
  <c r="A220" i="7" s="1"/>
  <c r="C221" i="7"/>
  <c r="D221" i="7"/>
  <c r="A221" i="7" s="1"/>
  <c r="C222" i="7"/>
  <c r="D222" i="7"/>
  <c r="A222" i="7" s="1"/>
  <c r="C223" i="7"/>
  <c r="D223" i="7"/>
  <c r="A223" i="7" s="1"/>
  <c r="C224" i="7"/>
  <c r="D224" i="7"/>
  <c r="A224" i="7" s="1"/>
  <c r="D225" i="7"/>
  <c r="A225" i="7" s="1"/>
  <c r="C201" i="7"/>
  <c r="D201" i="7"/>
  <c r="A201" i="7" s="1"/>
  <c r="C202" i="7"/>
  <c r="D202" i="7"/>
  <c r="A202" i="7" s="1"/>
  <c r="C203" i="7"/>
  <c r="D203" i="7"/>
  <c r="A203" i="7" s="1"/>
  <c r="C204" i="7"/>
  <c r="D204" i="7"/>
  <c r="A204" i="7" s="1"/>
  <c r="C205" i="7"/>
  <c r="D205" i="7"/>
  <c r="A205" i="7" s="1"/>
  <c r="C206" i="7"/>
  <c r="D206" i="7"/>
  <c r="A206" i="7" s="1"/>
  <c r="C207" i="7"/>
  <c r="D207" i="7"/>
  <c r="A207" i="7" s="1"/>
  <c r="C208" i="7"/>
  <c r="D208" i="7"/>
  <c r="A208" i="7" s="1"/>
  <c r="C209" i="7"/>
  <c r="D209" i="7"/>
  <c r="A209" i="7" s="1"/>
  <c r="C210" i="7"/>
  <c r="D210" i="7"/>
  <c r="A210" i="7" s="1"/>
  <c r="C211" i="7"/>
  <c r="D211" i="7"/>
  <c r="A211" i="7" s="1"/>
  <c r="C212" i="7"/>
  <c r="D212" i="7"/>
  <c r="A212" i="7" s="1"/>
  <c r="D213" i="7"/>
  <c r="A213" i="7" s="1"/>
  <c r="C190" i="7"/>
  <c r="D190" i="7"/>
  <c r="A190" i="7" s="1"/>
  <c r="C191" i="7"/>
  <c r="D191" i="7"/>
  <c r="A191" i="7" s="1"/>
  <c r="C192" i="7"/>
  <c r="D192" i="7"/>
  <c r="A192" i="7" s="1"/>
  <c r="C193" i="7"/>
  <c r="D193" i="7"/>
  <c r="A193" i="7" s="1"/>
  <c r="C194" i="7"/>
  <c r="D194" i="7"/>
  <c r="A194" i="7" s="1"/>
  <c r="C195" i="7"/>
  <c r="D195" i="7"/>
  <c r="A195" i="7" s="1"/>
  <c r="C196" i="7"/>
  <c r="D196" i="7"/>
  <c r="A196" i="7" s="1"/>
  <c r="C197" i="7"/>
  <c r="D197" i="7"/>
  <c r="A197" i="7" s="1"/>
  <c r="C198" i="7"/>
  <c r="D198" i="7"/>
  <c r="A198" i="7" s="1"/>
  <c r="C199" i="7"/>
  <c r="D199" i="7"/>
  <c r="A199" i="7" s="1"/>
  <c r="C178" i="7"/>
  <c r="D178" i="7"/>
  <c r="A178" i="7" s="1"/>
  <c r="C179" i="7"/>
  <c r="D179" i="7"/>
  <c r="A179" i="7" s="1"/>
  <c r="C180" i="7"/>
  <c r="D180" i="7"/>
  <c r="A180" i="7" s="1"/>
  <c r="C181" i="7"/>
  <c r="D181" i="7"/>
  <c r="A181" i="7" s="1"/>
  <c r="C182" i="7"/>
  <c r="D182" i="7"/>
  <c r="A182" i="7" s="1"/>
  <c r="C183" i="7"/>
  <c r="D183" i="7"/>
  <c r="A183" i="7" s="1"/>
  <c r="C184" i="7"/>
  <c r="D184" i="7"/>
  <c r="A184" i="7" s="1"/>
  <c r="C185" i="7"/>
  <c r="D185" i="7"/>
  <c r="A185" i="7" s="1"/>
  <c r="C186" i="7"/>
  <c r="D186" i="7"/>
  <c r="A186" i="7" s="1"/>
  <c r="C187" i="7"/>
  <c r="D187" i="7"/>
  <c r="A187" i="7" s="1"/>
  <c r="C188" i="7"/>
  <c r="D188" i="7"/>
  <c r="A188" i="7" s="1"/>
  <c r="C165" i="7"/>
  <c r="D165" i="7"/>
  <c r="A165" i="7" s="1"/>
  <c r="C166" i="7"/>
  <c r="D166" i="7"/>
  <c r="A166" i="7" s="1"/>
  <c r="C167" i="7"/>
  <c r="D167" i="7"/>
  <c r="A167" i="7" s="1"/>
  <c r="C168" i="7"/>
  <c r="D168" i="7"/>
  <c r="A168" i="7" s="1"/>
  <c r="C169" i="7"/>
  <c r="D169" i="7"/>
  <c r="A169" i="7" s="1"/>
  <c r="C170" i="7"/>
  <c r="D170" i="7"/>
  <c r="A170" i="7" s="1"/>
  <c r="C171" i="7"/>
  <c r="D171" i="7"/>
  <c r="A171" i="7" s="1"/>
  <c r="C172" i="7"/>
  <c r="D172" i="7"/>
  <c r="A172" i="7" s="1"/>
  <c r="C173" i="7"/>
  <c r="D173" i="7"/>
  <c r="A173" i="7" s="1"/>
  <c r="C174" i="7"/>
  <c r="D174" i="7"/>
  <c r="A174" i="7" s="1"/>
  <c r="C175" i="7"/>
  <c r="D175" i="7"/>
  <c r="A175" i="7" s="1"/>
  <c r="C176" i="7"/>
  <c r="D176" i="7"/>
  <c r="A176" i="7" s="1"/>
  <c r="C155" i="7"/>
  <c r="D155" i="7"/>
  <c r="A155" i="7" s="1"/>
  <c r="C156" i="7"/>
  <c r="D156" i="7"/>
  <c r="A156" i="7" s="1"/>
  <c r="C157" i="7"/>
  <c r="D157" i="7"/>
  <c r="A157" i="7" s="1"/>
  <c r="C158" i="7"/>
  <c r="D158" i="7"/>
  <c r="A158" i="7" s="1"/>
  <c r="C159" i="7"/>
  <c r="D159" i="7"/>
  <c r="A159" i="7" s="1"/>
  <c r="C160" i="7"/>
  <c r="D160" i="7"/>
  <c r="A160" i="7" s="1"/>
  <c r="C161" i="7"/>
  <c r="D161" i="7"/>
  <c r="A161" i="7" s="1"/>
  <c r="C162" i="7"/>
  <c r="D162" i="7"/>
  <c r="A162" i="7" s="1"/>
  <c r="C163" i="7"/>
  <c r="D163" i="7"/>
  <c r="A163" i="7" s="1"/>
  <c r="C164" i="7"/>
  <c r="C143" i="7"/>
  <c r="D143" i="7"/>
  <c r="A143" i="7" s="1"/>
  <c r="C144" i="7"/>
  <c r="D144" i="7"/>
  <c r="A144" i="7" s="1"/>
  <c r="C145" i="7"/>
  <c r="D145" i="7"/>
  <c r="A145" i="7" s="1"/>
  <c r="C146" i="7"/>
  <c r="D146" i="7"/>
  <c r="A146" i="7" s="1"/>
  <c r="C147" i="7"/>
  <c r="D147" i="7"/>
  <c r="A147" i="7" s="1"/>
  <c r="C148" i="7"/>
  <c r="D148" i="7"/>
  <c r="A148" i="7" s="1"/>
  <c r="C149" i="7"/>
  <c r="D149" i="7"/>
  <c r="A149" i="7" s="1"/>
  <c r="C150" i="7"/>
  <c r="D150" i="7"/>
  <c r="A150" i="7" s="1"/>
  <c r="C151" i="7"/>
  <c r="D151" i="7"/>
  <c r="A151" i="7" s="1"/>
  <c r="C152" i="7"/>
  <c r="D152" i="7"/>
  <c r="A152" i="7" s="1"/>
  <c r="C153" i="7"/>
  <c r="D153" i="7"/>
  <c r="A153" i="7" s="1"/>
  <c r="C154" i="7"/>
  <c r="C132" i="7"/>
  <c r="D132" i="7"/>
  <c r="A132" i="7" s="1"/>
  <c r="C133" i="7"/>
  <c r="D133" i="7"/>
  <c r="A133" i="7" s="1"/>
  <c r="C134" i="7"/>
  <c r="D134" i="7"/>
  <c r="A134" i="7" s="1"/>
  <c r="C135" i="7"/>
  <c r="D135" i="7"/>
  <c r="A135" i="7" s="1"/>
  <c r="C136" i="7"/>
  <c r="D136" i="7"/>
  <c r="A136" i="7" s="1"/>
  <c r="C137" i="7"/>
  <c r="D137" i="7"/>
  <c r="A137" i="7" s="1"/>
  <c r="C138" i="7"/>
  <c r="D138" i="7"/>
  <c r="A138" i="7" s="1"/>
  <c r="C139" i="7"/>
  <c r="D139" i="7"/>
  <c r="A139" i="7" s="1"/>
  <c r="C140" i="7"/>
  <c r="D140" i="7"/>
  <c r="A140" i="7" s="1"/>
  <c r="C141" i="7"/>
  <c r="D141" i="7"/>
  <c r="A141" i="7" s="1"/>
  <c r="C142" i="7"/>
  <c r="C1020" i="7"/>
  <c r="D1020" i="7"/>
  <c r="A1020" i="7" s="1"/>
  <c r="C1021" i="7"/>
  <c r="D1021" i="7"/>
  <c r="A1021" i="7" s="1"/>
  <c r="C1022" i="7"/>
  <c r="D1022" i="7"/>
  <c r="A1022" i="7" s="1"/>
  <c r="C1023" i="7"/>
  <c r="D1023" i="7"/>
  <c r="A1023" i="7" s="1"/>
  <c r="C1024" i="7"/>
  <c r="D1024" i="7"/>
  <c r="A1024" i="7" s="1"/>
  <c r="C1025" i="7"/>
  <c r="D1025" i="7"/>
  <c r="A1025" i="7" s="1"/>
  <c r="C1026" i="7"/>
  <c r="D1026" i="7"/>
  <c r="A1026" i="7" s="1"/>
  <c r="C1027" i="7"/>
  <c r="D1027" i="7"/>
  <c r="A1027" i="7" s="1"/>
  <c r="C1028" i="7"/>
  <c r="D1028" i="7"/>
  <c r="A1028" i="7" s="1"/>
  <c r="C1029" i="7"/>
  <c r="D1029" i="7"/>
  <c r="A1029" i="7" s="1"/>
  <c r="D1030" i="7"/>
  <c r="A1030" i="7" s="1"/>
  <c r="C746" i="7"/>
  <c r="D746" i="7"/>
  <c r="A746" i="7" s="1"/>
  <c r="C747" i="7"/>
  <c r="D747" i="7"/>
  <c r="A747" i="7" s="1"/>
  <c r="C748" i="7"/>
  <c r="D748" i="7"/>
  <c r="A748" i="7" s="1"/>
  <c r="C749" i="7"/>
  <c r="D749" i="7"/>
  <c r="A749" i="7" s="1"/>
  <c r="C750" i="7"/>
  <c r="D750" i="7"/>
  <c r="A750" i="7" s="1"/>
  <c r="C751" i="7"/>
  <c r="D751" i="7"/>
  <c r="A751" i="7" s="1"/>
  <c r="C752" i="7"/>
  <c r="D752" i="7"/>
  <c r="A752" i="7" s="1"/>
  <c r="C753" i="7"/>
  <c r="D753" i="7"/>
  <c r="A753" i="7" s="1"/>
  <c r="C754" i="7"/>
  <c r="D754" i="7"/>
  <c r="A754" i="7" s="1"/>
  <c r="C755" i="7"/>
  <c r="D755" i="7"/>
  <c r="A755" i="7" s="1"/>
  <c r="D756" i="7"/>
  <c r="A756" i="7" s="1"/>
  <c r="C346" i="7"/>
  <c r="D346" i="7"/>
  <c r="A346" i="7" s="1"/>
  <c r="C347" i="7"/>
  <c r="D347" i="7"/>
  <c r="A347" i="7" s="1"/>
  <c r="C348" i="7"/>
  <c r="D348" i="7"/>
  <c r="A348" i="7" s="1"/>
  <c r="C349" i="7"/>
  <c r="D349" i="7"/>
  <c r="A349" i="7" s="1"/>
  <c r="C350" i="7"/>
  <c r="D350" i="7"/>
  <c r="A350" i="7" s="1"/>
  <c r="C351" i="7"/>
  <c r="D351" i="7"/>
  <c r="A351" i="7" s="1"/>
  <c r="C352" i="7"/>
  <c r="D352" i="7"/>
  <c r="A352" i="7" s="1"/>
  <c r="C353" i="7"/>
  <c r="D353" i="7"/>
  <c r="A353" i="7" s="1"/>
  <c r="C354" i="7"/>
  <c r="D354" i="7"/>
  <c r="A354" i="7" s="1"/>
  <c r="C355" i="7"/>
  <c r="D355" i="7"/>
  <c r="A355" i="7" s="1"/>
  <c r="D356" i="7"/>
  <c r="A356" i="7" s="1"/>
  <c r="C1110" i="7"/>
  <c r="D1110" i="7"/>
  <c r="A1110" i="7" s="1"/>
  <c r="C1111" i="7"/>
  <c r="D1111" i="7"/>
  <c r="A1111" i="7" s="1"/>
  <c r="C1112" i="7"/>
  <c r="D1112" i="7"/>
  <c r="A1112" i="7" s="1"/>
  <c r="C1113" i="7"/>
  <c r="D1113" i="7"/>
  <c r="A1113" i="7" s="1"/>
  <c r="C1114" i="7"/>
  <c r="D1114" i="7"/>
  <c r="A1114" i="7" s="1"/>
  <c r="C1115" i="7"/>
  <c r="D1115" i="7"/>
  <c r="A1115" i="7" s="1"/>
  <c r="C1116" i="7"/>
  <c r="D1116" i="7"/>
  <c r="A1116" i="7" s="1"/>
  <c r="C1117" i="7"/>
  <c r="D1117" i="7"/>
  <c r="A1117" i="7" s="1"/>
  <c r="C1118" i="7"/>
  <c r="D1118" i="7"/>
  <c r="A1118" i="7" s="1"/>
  <c r="C1119" i="7"/>
  <c r="D1119" i="7"/>
  <c r="A1119" i="7" s="1"/>
  <c r="D1120" i="7"/>
  <c r="A1120" i="7" s="1"/>
  <c r="C99" i="7"/>
  <c r="D99" i="7"/>
  <c r="A99" i="7" s="1"/>
  <c r="C100" i="7"/>
  <c r="D100" i="7"/>
  <c r="A100" i="7" s="1"/>
  <c r="C101" i="7"/>
  <c r="D101" i="7"/>
  <c r="A101" i="7" s="1"/>
  <c r="C102" i="7"/>
  <c r="D102" i="7"/>
  <c r="A102" i="7" s="1"/>
  <c r="C103" i="7"/>
  <c r="D103" i="7"/>
  <c r="A103" i="7" s="1"/>
  <c r="C104" i="7"/>
  <c r="D104" i="7"/>
  <c r="A104" i="7" s="1"/>
  <c r="C92" i="7"/>
  <c r="D92" i="7"/>
  <c r="A92" i="7" s="1"/>
  <c r="C93" i="7"/>
  <c r="D93" i="7"/>
  <c r="A93" i="7" s="1"/>
  <c r="C94" i="7"/>
  <c r="D94" i="7"/>
  <c r="A94" i="7" s="1"/>
  <c r="C95" i="7"/>
  <c r="D95" i="7"/>
  <c r="A95" i="7" s="1"/>
  <c r="C96" i="7"/>
  <c r="D96" i="7"/>
  <c r="A96" i="7" s="1"/>
  <c r="C97" i="7"/>
  <c r="D97" i="7"/>
  <c r="A97" i="7" s="1"/>
  <c r="C82" i="7"/>
  <c r="D82" i="7"/>
  <c r="A82" i="7" s="1"/>
  <c r="C83" i="7"/>
  <c r="D83" i="7"/>
  <c r="A83" i="7" s="1"/>
  <c r="C84" i="7"/>
  <c r="D84" i="7"/>
  <c r="A84" i="7" s="1"/>
  <c r="C85" i="7"/>
  <c r="D85" i="7"/>
  <c r="A85" i="7" s="1"/>
  <c r="C86" i="7"/>
  <c r="D86" i="7"/>
  <c r="A86" i="7" s="1"/>
  <c r="C87" i="7"/>
  <c r="D87" i="7"/>
  <c r="A87" i="7" s="1"/>
  <c r="C88" i="7"/>
  <c r="D88" i="7"/>
  <c r="A88" i="7" s="1"/>
  <c r="C89" i="7"/>
  <c r="D89" i="7"/>
  <c r="A89" i="7" s="1"/>
  <c r="C90" i="7"/>
  <c r="D90" i="7"/>
  <c r="A90" i="7" s="1"/>
  <c r="C71" i="7"/>
  <c r="D71" i="7"/>
  <c r="A71" i="7" s="1"/>
  <c r="C72" i="7"/>
  <c r="D72" i="7"/>
  <c r="A72" i="7" s="1"/>
  <c r="C73" i="7"/>
  <c r="D73" i="7"/>
  <c r="A73" i="7" s="1"/>
  <c r="C74" i="7"/>
  <c r="D74" i="7"/>
  <c r="A74" i="7" s="1"/>
  <c r="C75" i="7"/>
  <c r="D75" i="7"/>
  <c r="A75" i="7" s="1"/>
  <c r="C76" i="7"/>
  <c r="D76" i="7"/>
  <c r="A76" i="7" s="1"/>
  <c r="C77" i="7"/>
  <c r="D77" i="7"/>
  <c r="A77" i="7" s="1"/>
  <c r="C78" i="7"/>
  <c r="D78" i="7"/>
  <c r="A78" i="7" s="1"/>
  <c r="C79" i="7"/>
  <c r="D79" i="7"/>
  <c r="A79" i="7" s="1"/>
  <c r="C80" i="7"/>
  <c r="D80" i="7"/>
  <c r="A80" i="7" s="1"/>
  <c r="C126" i="7"/>
  <c r="D126" i="7"/>
  <c r="A126" i="7" s="1"/>
  <c r="C127" i="7"/>
  <c r="D127" i="7"/>
  <c r="A127" i="7" s="1"/>
  <c r="C128" i="7"/>
  <c r="D128" i="7"/>
  <c r="A128" i="7" s="1"/>
  <c r="C129" i="7"/>
  <c r="D129" i="7"/>
  <c r="A129" i="7" s="1"/>
  <c r="C130" i="7"/>
  <c r="D130" i="7"/>
  <c r="A130" i="7" s="1"/>
  <c r="C118" i="7"/>
  <c r="D118" i="7"/>
  <c r="A118" i="7" s="1"/>
  <c r="C119" i="7"/>
  <c r="D119" i="7"/>
  <c r="A119" i="7" s="1"/>
  <c r="C120" i="7"/>
  <c r="D120" i="7"/>
  <c r="A120" i="7" s="1"/>
  <c r="C121" i="7"/>
  <c r="D121" i="7"/>
  <c r="A121" i="7" s="1"/>
  <c r="C122" i="7"/>
  <c r="D122" i="7"/>
  <c r="A122" i="7" s="1"/>
  <c r="C123" i="7"/>
  <c r="D123" i="7"/>
  <c r="A123" i="7" s="1"/>
  <c r="C124" i="7"/>
  <c r="D124" i="7"/>
  <c r="A124" i="7" s="1"/>
  <c r="C106" i="7"/>
  <c r="D106" i="7"/>
  <c r="A106" i="7" s="1"/>
  <c r="C107" i="7"/>
  <c r="D107" i="7"/>
  <c r="A107" i="7" s="1"/>
  <c r="C108" i="7"/>
  <c r="D108" i="7"/>
  <c r="A108" i="7" s="1"/>
  <c r="C109" i="7"/>
  <c r="D109" i="7"/>
  <c r="A109" i="7" s="1"/>
  <c r="C110" i="7"/>
  <c r="D110" i="7"/>
  <c r="A110" i="7" s="1"/>
  <c r="C111" i="7"/>
  <c r="D111" i="7"/>
  <c r="A111" i="7" s="1"/>
  <c r="C112" i="7"/>
  <c r="D112" i="7"/>
  <c r="A112" i="7" s="1"/>
  <c r="C113" i="7"/>
  <c r="D113" i="7"/>
  <c r="A113" i="7" s="1"/>
  <c r="C114" i="7"/>
  <c r="D114" i="7"/>
  <c r="A114" i="7" s="1"/>
  <c r="C115" i="7"/>
  <c r="D115" i="7"/>
  <c r="A115" i="7" s="1"/>
  <c r="C116" i="7"/>
  <c r="D116" i="7"/>
  <c r="A116" i="7" s="1"/>
  <c r="C60" i="7"/>
  <c r="D60" i="7"/>
  <c r="A60" i="7" s="1"/>
  <c r="C61" i="7"/>
  <c r="D61" i="7"/>
  <c r="A61" i="7" s="1"/>
  <c r="C62" i="7"/>
  <c r="D62" i="7"/>
  <c r="A62" i="7" s="1"/>
  <c r="C63" i="7"/>
  <c r="D63" i="7"/>
  <c r="A63" i="7" s="1"/>
  <c r="C64" i="7"/>
  <c r="D64" i="7"/>
  <c r="A64" i="7" s="1"/>
  <c r="C65" i="7"/>
  <c r="D65" i="7"/>
  <c r="A65" i="7" s="1"/>
  <c r="C66" i="7"/>
  <c r="D66" i="7"/>
  <c r="A66" i="7" s="1"/>
  <c r="C67" i="7"/>
  <c r="D67" i="7"/>
  <c r="A67" i="7" s="1"/>
  <c r="C68" i="7"/>
  <c r="D68" i="7"/>
  <c r="A68" i="7" s="1"/>
  <c r="C69" i="7"/>
  <c r="D69" i="7"/>
  <c r="A69" i="7" s="1"/>
  <c r="C35" i="7"/>
  <c r="C36" i="7"/>
  <c r="C37" i="7"/>
  <c r="C38" i="7"/>
  <c r="C39" i="7"/>
  <c r="C40" i="7"/>
  <c r="C41" i="7"/>
  <c r="C42" i="7"/>
  <c r="C43" i="7"/>
  <c r="C44" i="7"/>
  <c r="C45" i="7"/>
  <c r="C46" i="7"/>
  <c r="C48" i="7"/>
  <c r="D48" i="7"/>
  <c r="A48" i="7" s="1"/>
  <c r="C49" i="7"/>
  <c r="D49" i="7"/>
  <c r="A49" i="7" s="1"/>
  <c r="C50" i="7"/>
  <c r="D50" i="7"/>
  <c r="A50" i="7" s="1"/>
  <c r="C51" i="7"/>
  <c r="D51" i="7"/>
  <c r="A51" i="7" s="1"/>
  <c r="C52" i="7"/>
  <c r="D52" i="7"/>
  <c r="A52" i="7" s="1"/>
  <c r="C53" i="7"/>
  <c r="D53" i="7"/>
  <c r="A53" i="7" s="1"/>
  <c r="C54" i="7"/>
  <c r="D54" i="7"/>
  <c r="A54" i="7" s="1"/>
  <c r="C55" i="7"/>
  <c r="D55" i="7"/>
  <c r="A55" i="7" s="1"/>
  <c r="C56" i="7"/>
  <c r="D56" i="7"/>
  <c r="A56" i="7" s="1"/>
  <c r="C57" i="7"/>
  <c r="D57" i="7"/>
  <c r="A57" i="7" s="1"/>
  <c r="C58" i="7"/>
  <c r="D58" i="7"/>
  <c r="A58" i="7" s="1"/>
  <c r="D35" i="7"/>
  <c r="A35" i="7" s="1"/>
  <c r="D36" i="7"/>
  <c r="A36" i="7" s="1"/>
  <c r="D37" i="7"/>
  <c r="A37" i="7" s="1"/>
  <c r="D38" i="7"/>
  <c r="A38" i="7" s="1"/>
  <c r="D39" i="7"/>
  <c r="A39" i="7" s="1"/>
  <c r="D40" i="7"/>
  <c r="A40" i="7" s="1"/>
  <c r="D41" i="7"/>
  <c r="A41" i="7" s="1"/>
  <c r="D42" i="7"/>
  <c r="A42" i="7" s="1"/>
  <c r="D43" i="7"/>
  <c r="A43" i="7" s="1"/>
  <c r="D44" i="7"/>
  <c r="A44" i="7" s="1"/>
  <c r="D45" i="7"/>
  <c r="A45" i="7" s="1"/>
  <c r="D46" i="7"/>
  <c r="A46" i="7" s="1"/>
  <c r="C25" i="7"/>
  <c r="D25" i="7"/>
  <c r="A25" i="7" s="1"/>
  <c r="C26" i="7"/>
  <c r="D26" i="7"/>
  <c r="A26" i="7" s="1"/>
  <c r="C27" i="7"/>
  <c r="D27" i="7"/>
  <c r="A27" i="7" s="1"/>
  <c r="C28" i="7"/>
  <c r="D28" i="7"/>
  <c r="A28" i="7" s="1"/>
  <c r="C29" i="7"/>
  <c r="D29" i="7"/>
  <c r="A29" i="7" s="1"/>
  <c r="C30" i="7"/>
  <c r="D30" i="7"/>
  <c r="A30" i="7" s="1"/>
  <c r="C31" i="7"/>
  <c r="D31" i="7"/>
  <c r="A31" i="7" s="1"/>
  <c r="C32" i="7"/>
  <c r="D32" i="7"/>
  <c r="A32" i="7" s="1"/>
  <c r="C33" i="7"/>
  <c r="D33" i="7"/>
  <c r="A33" i="7" s="1"/>
  <c r="C13" i="7"/>
  <c r="D13" i="7"/>
  <c r="A13" i="7" s="1"/>
  <c r="C14" i="7"/>
  <c r="D14" i="7"/>
  <c r="A14" i="7" s="1"/>
  <c r="C15" i="7"/>
  <c r="D15" i="7"/>
  <c r="A15" i="7" s="1"/>
  <c r="C16" i="7"/>
  <c r="D16" i="7"/>
  <c r="A16" i="7" s="1"/>
  <c r="C17" i="7"/>
  <c r="D17" i="7"/>
  <c r="A17" i="7" s="1"/>
  <c r="C18" i="7"/>
  <c r="D18" i="7"/>
  <c r="A18" i="7" s="1"/>
  <c r="C19" i="7"/>
  <c r="D19" i="7"/>
  <c r="A19" i="7" s="1"/>
  <c r="C20" i="7"/>
  <c r="D20" i="7"/>
  <c r="A20" i="7" s="1"/>
  <c r="C21" i="7"/>
  <c r="D21" i="7"/>
  <c r="A21" i="7" s="1"/>
  <c r="C22" i="7"/>
  <c r="D22" i="7"/>
  <c r="A22" i="7" s="1"/>
  <c r="C23" i="7"/>
  <c r="D23" i="7"/>
  <c r="A23" i="7" s="1"/>
  <c r="D200" i="7"/>
  <c r="A200" i="7" s="1"/>
  <c r="D189" i="7"/>
  <c r="A189" i="7" s="1"/>
  <c r="D177" i="7"/>
  <c r="A177" i="7" s="1"/>
  <c r="D164" i="7"/>
  <c r="A164" i="7" s="1"/>
  <c r="D154" i="7"/>
  <c r="A154" i="7" s="1"/>
  <c r="D142" i="7"/>
  <c r="A142" i="7" s="1"/>
  <c r="D131" i="7"/>
  <c r="A131" i="7" s="1"/>
  <c r="D125" i="7"/>
  <c r="A125" i="7" s="1"/>
  <c r="D117" i="7"/>
  <c r="A117" i="7" s="1"/>
  <c r="D105" i="7"/>
  <c r="A105" i="7" s="1"/>
  <c r="D98" i="7"/>
  <c r="A98" i="7" s="1"/>
  <c r="D91" i="7"/>
  <c r="A91" i="7" s="1"/>
  <c r="D81" i="7"/>
  <c r="A81" i="7" s="1"/>
  <c r="D70" i="7"/>
  <c r="A70" i="7" s="1"/>
  <c r="D59" i="7"/>
  <c r="A59" i="7" s="1"/>
  <c r="D47" i="7"/>
  <c r="A47" i="7" s="1"/>
  <c r="D34" i="7"/>
  <c r="A34" i="7" s="1"/>
  <c r="D24" i="7"/>
  <c r="A24" i="7" s="1"/>
  <c r="D2" i="7"/>
  <c r="A2" i="7" s="1"/>
  <c r="D3" i="7"/>
  <c r="A3" i="7" s="1"/>
  <c r="D4" i="7"/>
  <c r="A4" i="7" s="1"/>
  <c r="D5" i="7"/>
  <c r="A5" i="7" s="1"/>
  <c r="D6" i="7"/>
  <c r="A6" i="7" s="1"/>
  <c r="D7" i="7"/>
  <c r="A7" i="7" s="1"/>
  <c r="D8" i="7"/>
  <c r="A8" i="7" s="1"/>
  <c r="D9" i="7"/>
  <c r="A9" i="7" s="1"/>
  <c r="D10" i="7"/>
  <c r="A10" i="7" s="1"/>
  <c r="D11" i="7"/>
  <c r="A11" i="7" s="1"/>
  <c r="C12" i="7"/>
  <c r="D12" i="7"/>
  <c r="A12" i="7" s="1"/>
  <c r="C2" i="7"/>
  <c r="C3" i="7"/>
  <c r="C4" i="7"/>
  <c r="C5" i="7"/>
  <c r="C6" i="7"/>
  <c r="C7" i="7"/>
  <c r="C8" i="7"/>
  <c r="C9" i="7"/>
  <c r="C10" i="7"/>
  <c r="C11" i="7"/>
  <c r="B14" i="1" l="1"/>
  <c r="B17" i="1" s="1"/>
  <c r="B28" i="1"/>
  <c r="B34" i="1" s="1"/>
  <c r="A42" i="2"/>
  <c r="C35" i="2"/>
  <c r="A35" i="2"/>
  <c r="G21" i="2"/>
  <c r="B756" i="7" s="1"/>
  <c r="E21" i="2"/>
  <c r="C21" i="2"/>
  <c r="B696" i="7" s="1"/>
  <c r="A21" i="2"/>
  <c r="G14" i="2"/>
  <c r="E14" i="2"/>
  <c r="C14" i="2"/>
  <c r="A14" i="2"/>
  <c r="C1514" i="7"/>
  <c r="C1490" i="7"/>
  <c r="C1496" i="7"/>
  <c r="C1478" i="7"/>
  <c r="C1465" i="7"/>
  <c r="C1452" i="7"/>
  <c r="C1340" i="7"/>
  <c r="C1305" i="7"/>
  <c r="C1313" i="7"/>
  <c r="C1318" i="7"/>
  <c r="C1296" i="7"/>
  <c r="C1329" i="7"/>
  <c r="C1459" i="7"/>
  <c r="C1472" i="7"/>
  <c r="C1483" i="7"/>
  <c r="C1501" i="7"/>
  <c r="B1465" i="7"/>
  <c r="C1132" i="7"/>
  <c r="C1142" i="7"/>
  <c r="C1198" i="7"/>
  <c r="C1223" i="7"/>
  <c r="C1234" i="7"/>
  <c r="C1253" i="7"/>
  <c r="C1259" i="7"/>
  <c r="C1279" i="7"/>
  <c r="C1285" i="7"/>
  <c r="C1271" i="7"/>
  <c r="C1244" i="7"/>
  <c r="C1211" i="7"/>
  <c r="C1188" i="7"/>
  <c r="C1120" i="7"/>
  <c r="B1211" i="7"/>
  <c r="B1223" i="7"/>
  <c r="B1120" i="7"/>
  <c r="B1042" i="7"/>
  <c r="B1052" i="7"/>
  <c r="B1065" i="7"/>
  <c r="B1077" i="7"/>
  <c r="B1088" i="7"/>
  <c r="B1099" i="7"/>
  <c r="B1109" i="7"/>
  <c r="C1109" i="7"/>
  <c r="C1077" i="7"/>
  <c r="C1088" i="7"/>
  <c r="C1042" i="7"/>
  <c r="C1052" i="7"/>
  <c r="C1099" i="7"/>
  <c r="C1065" i="7"/>
  <c r="C1030" i="7"/>
  <c r="B1030" i="7"/>
  <c r="C968" i="7"/>
  <c r="C979" i="7"/>
  <c r="C997" i="7"/>
  <c r="C1019" i="7"/>
  <c r="C1009" i="7"/>
  <c r="C989" i="7"/>
  <c r="C956" i="7"/>
  <c r="C768" i="7"/>
  <c r="C778" i="7"/>
  <c r="C800" i="7"/>
  <c r="C813" i="7"/>
  <c r="C790" i="7"/>
  <c r="C756" i="7"/>
  <c r="C679" i="7"/>
  <c r="C696" i="7"/>
  <c r="C704" i="7"/>
  <c r="C725" i="7"/>
  <c r="C745" i="7"/>
  <c r="C736" i="7"/>
  <c r="C715" i="7"/>
  <c r="C690" i="7"/>
  <c r="C669" i="7"/>
  <c r="C437" i="7"/>
  <c r="C459" i="7"/>
  <c r="C481" i="7"/>
  <c r="C499" i="7"/>
  <c r="C521" i="7"/>
  <c r="C537" i="7"/>
  <c r="C556" i="7"/>
  <c r="C572" i="7"/>
  <c r="C592" i="7"/>
  <c r="C612" i="7"/>
  <c r="C640" i="7"/>
  <c r="C655" i="7"/>
  <c r="C661" i="7"/>
  <c r="C649" i="7"/>
  <c r="C632" i="7"/>
  <c r="C621" i="7"/>
  <c r="C603" i="7"/>
  <c r="C582" i="7"/>
  <c r="C565" i="7"/>
  <c r="C548" i="7"/>
  <c r="C529" i="7"/>
  <c r="C510" i="7"/>
  <c r="C489" i="7"/>
  <c r="C470" i="7"/>
  <c r="C448" i="7"/>
  <c r="C427" i="7"/>
  <c r="C297" i="7"/>
  <c r="C308" i="7"/>
  <c r="C324" i="7"/>
  <c r="C345" i="7"/>
  <c r="C368" i="7"/>
  <c r="C378" i="7"/>
  <c r="C394" i="7"/>
  <c r="C415" i="7"/>
  <c r="C405" i="7"/>
  <c r="C388" i="7"/>
  <c r="C356" i="7"/>
  <c r="C335" i="7"/>
  <c r="C318" i="7"/>
  <c r="C285" i="7"/>
  <c r="B225" i="7"/>
  <c r="B236" i="7"/>
  <c r="B245" i="7"/>
  <c r="B253" i="7"/>
  <c r="B263" i="7"/>
  <c r="B272" i="7"/>
  <c r="B213" i="7"/>
  <c r="C272" i="7"/>
  <c r="C263" i="7"/>
  <c r="C253" i="7"/>
  <c r="C245" i="7"/>
  <c r="C225" i="7"/>
  <c r="C236" i="7"/>
  <c r="C213" i="7"/>
  <c r="B200" i="7"/>
  <c r="C189" i="7"/>
  <c r="C200" i="7"/>
  <c r="C177" i="7"/>
  <c r="B164" i="7"/>
  <c r="B47" i="7"/>
  <c r="B59" i="7"/>
  <c r="B70" i="7"/>
  <c r="B81" i="7"/>
  <c r="B91" i="7"/>
  <c r="B98" i="7"/>
  <c r="B105" i="7"/>
  <c r="B117" i="7"/>
  <c r="B125" i="7"/>
  <c r="B131" i="7"/>
  <c r="C125" i="7"/>
  <c r="C131" i="7"/>
  <c r="C117" i="7"/>
  <c r="C91" i="7"/>
  <c r="C98" i="7"/>
  <c r="C105" i="7"/>
  <c r="C81" i="7"/>
  <c r="C59" i="7"/>
  <c r="C70" i="7"/>
  <c r="C47" i="7"/>
  <c r="B24" i="7"/>
  <c r="B34" i="7"/>
  <c r="B12" i="7"/>
  <c r="C24" i="7"/>
  <c r="C34" i="7"/>
  <c r="B690" i="7" l="1"/>
  <c r="B1510" i="7"/>
  <c r="B1506" i="7"/>
  <c r="B1487" i="7"/>
  <c r="B1481" i="7"/>
  <c r="B1467" i="7"/>
  <c r="B1460" i="7"/>
  <c r="B1456" i="7"/>
  <c r="B1451" i="7"/>
  <c r="B1442" i="7"/>
  <c r="B1433" i="7"/>
  <c r="B1424" i="7"/>
  <c r="B1415" i="7"/>
  <c r="B1394" i="7"/>
  <c r="B1390" i="7"/>
  <c r="B1382" i="7"/>
  <c r="B1373" i="7"/>
  <c r="B1364" i="7"/>
  <c r="B1355" i="7"/>
  <c r="B1346" i="7"/>
  <c r="B1335" i="7"/>
  <c r="B1322" i="7"/>
  <c r="B1315" i="7"/>
  <c r="B1311" i="7"/>
  <c r="B1303" i="7"/>
  <c r="B1292" i="7"/>
  <c r="B1430" i="7"/>
  <c r="B1404" i="7"/>
  <c r="B1443" i="7"/>
  <c r="B1370" i="7"/>
  <c r="B1513" i="7"/>
  <c r="B1497" i="7"/>
  <c r="B1492" i="7"/>
  <c r="B1474" i="7"/>
  <c r="B1470" i="7"/>
  <c r="B1463" i="7"/>
  <c r="B1446" i="7"/>
  <c r="B1437" i="7"/>
  <c r="B1428" i="7"/>
  <c r="B1419" i="7"/>
  <c r="B1410" i="7"/>
  <c r="B1401" i="7"/>
  <c r="B1397" i="7"/>
  <c r="B1393" i="7"/>
  <c r="B1416" i="7"/>
  <c r="B1377" i="7"/>
  <c r="B1368" i="7"/>
  <c r="B1359" i="7"/>
  <c r="B1350" i="7"/>
  <c r="B1341" i="7"/>
  <c r="B1330" i="7"/>
  <c r="B1338" i="7"/>
  <c r="B1325" i="7"/>
  <c r="B1306" i="7"/>
  <c r="B1298" i="7"/>
  <c r="B1287" i="7"/>
  <c r="B1295" i="7"/>
  <c r="B1421" i="7"/>
  <c r="B1412" i="7"/>
  <c r="B1407" i="7"/>
  <c r="B1379" i="7"/>
  <c r="B1352" i="7"/>
  <c r="B1327" i="7"/>
  <c r="B1504" i="7"/>
  <c r="B1500" i="7"/>
  <c r="B1495" i="7"/>
  <c r="B1485" i="7"/>
  <c r="B1479" i="7"/>
  <c r="B1477" i="7"/>
  <c r="B1454" i="7"/>
  <c r="B1449" i="7"/>
  <c r="B1440" i="7"/>
  <c r="B1431" i="7"/>
  <c r="B1422" i="7"/>
  <c r="B1413" i="7"/>
  <c r="B1405" i="7"/>
  <c r="B1388" i="7"/>
  <c r="B1380" i="7"/>
  <c r="B1371" i="7"/>
  <c r="B1362" i="7"/>
  <c r="B1353" i="7"/>
  <c r="B1344" i="7"/>
  <c r="B1333" i="7"/>
  <c r="B1320" i="7"/>
  <c r="B1328" i="7"/>
  <c r="B1309" i="7"/>
  <c r="B1301" i="7"/>
  <c r="B1290" i="7"/>
  <c r="B1484" i="7"/>
  <c r="B1387" i="7"/>
  <c r="B1361" i="7"/>
  <c r="B1319" i="7"/>
  <c r="B1511" i="7"/>
  <c r="B1507" i="7"/>
  <c r="B1488" i="7"/>
  <c r="B1482" i="7"/>
  <c r="B1468" i="7"/>
  <c r="B1461" i="7"/>
  <c r="B1457" i="7"/>
  <c r="B1444" i="7"/>
  <c r="B1435" i="7"/>
  <c r="B1426" i="7"/>
  <c r="B1417" i="7"/>
  <c r="B1408" i="7"/>
  <c r="B1399" i="7"/>
  <c r="B1395" i="7"/>
  <c r="B1391" i="7"/>
  <c r="B1398" i="7"/>
  <c r="B1425" i="7"/>
  <c r="B1383" i="7"/>
  <c r="B1374" i="7"/>
  <c r="B1365" i="7"/>
  <c r="B1356" i="7"/>
  <c r="B1347" i="7"/>
  <c r="B1336" i="7"/>
  <c r="B1323" i="7"/>
  <c r="B1316" i="7"/>
  <c r="B1312" i="7"/>
  <c r="B1304" i="7"/>
  <c r="B1293" i="7"/>
  <c r="B1308" i="7"/>
  <c r="B1300" i="7"/>
  <c r="B1289" i="7"/>
  <c r="B1502" i="7"/>
  <c r="B1498" i="7"/>
  <c r="B1493" i="7"/>
  <c r="B1475" i="7"/>
  <c r="B1471" i="7"/>
  <c r="B1464" i="7"/>
  <c r="B1447" i="7"/>
  <c r="B1438" i="7"/>
  <c r="B1429" i="7"/>
  <c r="B1420" i="7"/>
  <c r="B1411" i="7"/>
  <c r="B1402" i="7"/>
  <c r="B1386" i="7"/>
  <c r="B1378" i="7"/>
  <c r="B1369" i="7"/>
  <c r="B1360" i="7"/>
  <c r="B1351" i="7"/>
  <c r="B1342" i="7"/>
  <c r="B1331" i="7"/>
  <c r="B1339" i="7"/>
  <c r="B1326" i="7"/>
  <c r="B1307" i="7"/>
  <c r="B1299" i="7"/>
  <c r="B1288" i="7"/>
  <c r="B1509" i="7"/>
  <c r="B1505" i="7"/>
  <c r="B1486" i="7"/>
  <c r="B1480" i="7"/>
  <c r="B1466" i="7"/>
  <c r="B1455" i="7"/>
  <c r="B1450" i="7"/>
  <c r="B1441" i="7"/>
  <c r="B1432" i="7"/>
  <c r="B1423" i="7"/>
  <c r="B1414" i="7"/>
  <c r="B1406" i="7"/>
  <c r="B1389" i="7"/>
  <c r="B1403" i="7"/>
  <c r="B1434" i="7"/>
  <c r="B1381" i="7"/>
  <c r="B1372" i="7"/>
  <c r="B1363" i="7"/>
  <c r="B1354" i="7"/>
  <c r="B1345" i="7"/>
  <c r="B1334" i="7"/>
  <c r="B1321" i="7"/>
  <c r="B1314" i="7"/>
  <c r="B1310" i="7"/>
  <c r="B1302" i="7"/>
  <c r="B1291" i="7"/>
  <c r="B1476" i="7"/>
  <c r="B1512" i="7"/>
  <c r="B1508" i="7"/>
  <c r="B1491" i="7"/>
  <c r="B1489" i="7"/>
  <c r="B1473" i="7"/>
  <c r="B1469" i="7"/>
  <c r="B1462" i="7"/>
  <c r="B1458" i="7"/>
  <c r="B1445" i="7"/>
  <c r="B1436" i="7"/>
  <c r="B1427" i="7"/>
  <c r="B1418" i="7"/>
  <c r="B1409" i="7"/>
  <c r="B1400" i="7"/>
  <c r="B1396" i="7"/>
  <c r="B1392" i="7"/>
  <c r="B1384" i="7"/>
  <c r="B1375" i="7"/>
  <c r="B1366" i="7"/>
  <c r="B1357" i="7"/>
  <c r="B1348" i="7"/>
  <c r="B1337" i="7"/>
  <c r="B1324" i="7"/>
  <c r="B1317" i="7"/>
  <c r="B1297" i="7"/>
  <c r="B1286" i="7"/>
  <c r="B1294" i="7"/>
  <c r="B1503" i="7"/>
  <c r="B1499" i="7"/>
  <c r="B1494" i="7"/>
  <c r="B1453" i="7"/>
  <c r="B1448" i="7"/>
  <c r="B1439" i="7"/>
  <c r="B1343" i="7"/>
  <c r="B1332" i="7"/>
  <c r="B669" i="7"/>
  <c r="B1283" i="7"/>
  <c r="B1275" i="7"/>
  <c r="B1264" i="7"/>
  <c r="B1255" i="7"/>
  <c r="B1249" i="7"/>
  <c r="B1239" i="7"/>
  <c r="B1227" i="7"/>
  <c r="B1212" i="7"/>
  <c r="B1220" i="7"/>
  <c r="B1204" i="7"/>
  <c r="B1190" i="7"/>
  <c r="B1176" i="7"/>
  <c r="B1184" i="7"/>
  <c r="B1277" i="7"/>
  <c r="B1257" i="7"/>
  <c r="B1251" i="7"/>
  <c r="B1236" i="7"/>
  <c r="B1232" i="7"/>
  <c r="B1209" i="7"/>
  <c r="B1278" i="7"/>
  <c r="B1267" i="7"/>
  <c r="B1258" i="7"/>
  <c r="B1252" i="7"/>
  <c r="B1242" i="7"/>
  <c r="B1230" i="7"/>
  <c r="B1215" i="7"/>
  <c r="B1199" i="7"/>
  <c r="B1207" i="7"/>
  <c r="B1193" i="7"/>
  <c r="B1179" i="7"/>
  <c r="B1187" i="7"/>
  <c r="B1285" i="7"/>
  <c r="B1206" i="7"/>
  <c r="B1192" i="7"/>
  <c r="B1178" i="7"/>
  <c r="B1201" i="7"/>
  <c r="B1281" i="7"/>
  <c r="B1273" i="7"/>
  <c r="B1262" i="7"/>
  <c r="B1270" i="7"/>
  <c r="B1247" i="7"/>
  <c r="B1237" i="7"/>
  <c r="B1225" i="7"/>
  <c r="B1233" i="7"/>
  <c r="B1218" i="7"/>
  <c r="B1202" i="7"/>
  <c r="B1210" i="7"/>
  <c r="B1196" i="7"/>
  <c r="B1182" i="7"/>
  <c r="B1266" i="7"/>
  <c r="B1241" i="7"/>
  <c r="B1261" i="7"/>
  <c r="B1246" i="7"/>
  <c r="B1195" i="7"/>
  <c r="B1284" i="7"/>
  <c r="B1276" i="7"/>
  <c r="B1265" i="7"/>
  <c r="B1256" i="7"/>
  <c r="B1250" i="7"/>
  <c r="B1240" i="7"/>
  <c r="B1228" i="7"/>
  <c r="B1213" i="7"/>
  <c r="B1221" i="7"/>
  <c r="B1205" i="7"/>
  <c r="B1191" i="7"/>
  <c r="B1177" i="7"/>
  <c r="B1185" i="7"/>
  <c r="B1214" i="7"/>
  <c r="B1224" i="7"/>
  <c r="B1260" i="7"/>
  <c r="B1268" i="7"/>
  <c r="B1245" i="7"/>
  <c r="B1235" i="7"/>
  <c r="B1243" i="7"/>
  <c r="B1231" i="7"/>
  <c r="B1216" i="7"/>
  <c r="B1200" i="7"/>
  <c r="B1208" i="7"/>
  <c r="B1194" i="7"/>
  <c r="B1180" i="7"/>
  <c r="B1229" i="7"/>
  <c r="B1222" i="7"/>
  <c r="B1282" i="7"/>
  <c r="B1274" i="7"/>
  <c r="B1263" i="7"/>
  <c r="B1254" i="7"/>
  <c r="B1248" i="7"/>
  <c r="B1238" i="7"/>
  <c r="B1226" i="7"/>
  <c r="B1219" i="7"/>
  <c r="B1203" i="7"/>
  <c r="B1189" i="7"/>
  <c r="B1197" i="7"/>
  <c r="B1183" i="7"/>
  <c r="B1186" i="7"/>
  <c r="B1280" i="7"/>
  <c r="B1272" i="7"/>
  <c r="B1269" i="7"/>
  <c r="B1217" i="7"/>
  <c r="B1181" i="7"/>
  <c r="B15" i="1"/>
  <c r="B24" i="1" s="1"/>
  <c r="B813" i="7"/>
  <c r="B1012" i="7"/>
  <c r="B999" i="7"/>
  <c r="B1007" i="7"/>
  <c r="B996" i="7"/>
  <c r="B987" i="7"/>
  <c r="B975" i="7"/>
  <c r="B960" i="7"/>
  <c r="B944" i="7"/>
  <c r="B952" i="7"/>
  <c r="B940" i="7"/>
  <c r="B931" i="7"/>
  <c r="B918" i="7"/>
  <c r="B903" i="7"/>
  <c r="B911" i="7"/>
  <c r="B1010" i="7"/>
  <c r="B1018" i="7"/>
  <c r="B1005" i="7"/>
  <c r="B994" i="7"/>
  <c r="B985" i="7"/>
  <c r="B973" i="7"/>
  <c r="B958" i="7"/>
  <c r="B966" i="7"/>
  <c r="B950" i="7"/>
  <c r="B938" i="7"/>
  <c r="B929" i="7"/>
  <c r="B916" i="7"/>
  <c r="B924" i="7"/>
  <c r="B909" i="7"/>
  <c r="B991" i="7"/>
  <c r="B978" i="7"/>
  <c r="B963" i="7"/>
  <c r="B926" i="7"/>
  <c r="B934" i="7"/>
  <c r="B1013" i="7"/>
  <c r="B1000" i="7"/>
  <c r="B1008" i="7"/>
  <c r="B980" i="7"/>
  <c r="B988" i="7"/>
  <c r="B976" i="7"/>
  <c r="B961" i="7"/>
  <c r="B945" i="7"/>
  <c r="B953" i="7"/>
  <c r="B941" i="7"/>
  <c r="B932" i="7"/>
  <c r="B919" i="7"/>
  <c r="B904" i="7"/>
  <c r="B912" i="7"/>
  <c r="B982" i="7"/>
  <c r="B955" i="7"/>
  <c r="B1016" i="7"/>
  <c r="B1003" i="7"/>
  <c r="B992" i="7"/>
  <c r="B983" i="7"/>
  <c r="B971" i="7"/>
  <c r="B964" i="7"/>
  <c r="B948" i="7"/>
  <c r="B936" i="7"/>
  <c r="B927" i="7"/>
  <c r="B914" i="7"/>
  <c r="B922" i="7"/>
  <c r="B907" i="7"/>
  <c r="B1011" i="7"/>
  <c r="B998" i="7"/>
  <c r="B1006" i="7"/>
  <c r="B995" i="7"/>
  <c r="B986" i="7"/>
  <c r="B974" i="7"/>
  <c r="B959" i="7"/>
  <c r="B967" i="7"/>
  <c r="B951" i="7"/>
  <c r="B939" i="7"/>
  <c r="B930" i="7"/>
  <c r="B917" i="7"/>
  <c r="B902" i="7"/>
  <c r="B910" i="7"/>
  <c r="B1002" i="7"/>
  <c r="B970" i="7"/>
  <c r="B947" i="7"/>
  <c r="B1014" i="7"/>
  <c r="B1001" i="7"/>
  <c r="B990" i="7"/>
  <c r="B981" i="7"/>
  <c r="B969" i="7"/>
  <c r="B977" i="7"/>
  <c r="B962" i="7"/>
  <c r="B946" i="7"/>
  <c r="B954" i="7"/>
  <c r="B942" i="7"/>
  <c r="B933" i="7"/>
  <c r="B920" i="7"/>
  <c r="B905" i="7"/>
  <c r="B921" i="7"/>
  <c r="B1017" i="7"/>
  <c r="B1004" i="7"/>
  <c r="B993" i="7"/>
  <c r="B984" i="7"/>
  <c r="B972" i="7"/>
  <c r="B957" i="7"/>
  <c r="B965" i="7"/>
  <c r="B949" i="7"/>
  <c r="B937" i="7"/>
  <c r="B928" i="7"/>
  <c r="B915" i="7"/>
  <c r="B923" i="7"/>
  <c r="B908" i="7"/>
  <c r="B1015" i="7"/>
  <c r="B906" i="7"/>
  <c r="B889" i="7"/>
  <c r="B878" i="7"/>
  <c r="B886" i="7"/>
  <c r="B872" i="7"/>
  <c r="B856" i="7"/>
  <c r="B840" i="7"/>
  <c r="B848" i="7"/>
  <c r="B832" i="7"/>
  <c r="B867" i="7"/>
  <c r="B843" i="7"/>
  <c r="B900" i="7"/>
  <c r="B876" i="7"/>
  <c r="B884" i="7"/>
  <c r="B870" i="7"/>
  <c r="B854" i="7"/>
  <c r="B862" i="7"/>
  <c r="B846" i="7"/>
  <c r="B830" i="7"/>
  <c r="B838" i="7"/>
  <c r="B827" i="7"/>
  <c r="B890" i="7"/>
  <c r="B879" i="7"/>
  <c r="B865" i="7"/>
  <c r="B873" i="7"/>
  <c r="B857" i="7"/>
  <c r="B841" i="7"/>
  <c r="B849" i="7"/>
  <c r="B833" i="7"/>
  <c r="B851" i="7"/>
  <c r="B898" i="7"/>
  <c r="B893" i="7"/>
  <c r="B882" i="7"/>
  <c r="B868" i="7"/>
  <c r="B852" i="7"/>
  <c r="B860" i="7"/>
  <c r="B844" i="7"/>
  <c r="B828" i="7"/>
  <c r="B836" i="7"/>
  <c r="B835" i="7"/>
  <c r="B888" i="7"/>
  <c r="B877" i="7"/>
  <c r="B885" i="7"/>
  <c r="B871" i="7"/>
  <c r="B855" i="7"/>
  <c r="B863" i="7"/>
  <c r="B847" i="7"/>
  <c r="B831" i="7"/>
  <c r="B897" i="7"/>
  <c r="B881" i="7"/>
  <c r="B859" i="7"/>
  <c r="B896" i="7"/>
  <c r="B891" i="7"/>
  <c r="B880" i="7"/>
  <c r="B866" i="7"/>
  <c r="B874" i="7"/>
  <c r="B858" i="7"/>
  <c r="B842" i="7"/>
  <c r="B826" i="7"/>
  <c r="B834" i="7"/>
  <c r="B899" i="7"/>
  <c r="B894" i="7"/>
  <c r="B883" i="7"/>
  <c r="B869" i="7"/>
  <c r="B853" i="7"/>
  <c r="B861" i="7"/>
  <c r="B845" i="7"/>
  <c r="B829" i="7"/>
  <c r="B837" i="7"/>
  <c r="B892" i="7"/>
  <c r="B1100" i="7"/>
  <c r="B1108" i="7"/>
  <c r="B1096" i="7"/>
  <c r="B1083" i="7"/>
  <c r="B1068" i="7"/>
  <c r="B1076" i="7"/>
  <c r="B1060" i="7"/>
  <c r="B1047" i="7"/>
  <c r="B1034" i="7"/>
  <c r="B1055" i="7"/>
  <c r="B1050" i="7"/>
  <c r="B1106" i="7"/>
  <c r="B1094" i="7"/>
  <c r="B1081" i="7"/>
  <c r="B1066" i="7"/>
  <c r="B1074" i="7"/>
  <c r="B1058" i="7"/>
  <c r="B1045" i="7"/>
  <c r="B1032" i="7"/>
  <c r="B1040" i="7"/>
  <c r="B1101" i="7"/>
  <c r="B1089" i="7"/>
  <c r="B1097" i="7"/>
  <c r="B1084" i="7"/>
  <c r="B1069" i="7"/>
  <c r="B1053" i="7"/>
  <c r="B1061" i="7"/>
  <c r="B1048" i="7"/>
  <c r="B1035" i="7"/>
  <c r="B1103" i="7"/>
  <c r="B1063" i="7"/>
  <c r="B1104" i="7"/>
  <c r="B1092" i="7"/>
  <c r="B1079" i="7"/>
  <c r="B1087" i="7"/>
  <c r="B1072" i="7"/>
  <c r="B1056" i="7"/>
  <c r="B1064" i="7"/>
  <c r="B1043" i="7"/>
  <c r="B1051" i="7"/>
  <c r="B1038" i="7"/>
  <c r="B1107" i="7"/>
  <c r="B1095" i="7"/>
  <c r="B1082" i="7"/>
  <c r="B1067" i="7"/>
  <c r="B1075" i="7"/>
  <c r="B1059" i="7"/>
  <c r="B1046" i="7"/>
  <c r="B1033" i="7"/>
  <c r="B1041" i="7"/>
  <c r="B1091" i="7"/>
  <c r="B1037" i="7"/>
  <c r="B1102" i="7"/>
  <c r="B1090" i="7"/>
  <c r="B1098" i="7"/>
  <c r="B1085" i="7"/>
  <c r="B1070" i="7"/>
  <c r="B1054" i="7"/>
  <c r="B1062" i="7"/>
  <c r="B1049" i="7"/>
  <c r="B1036" i="7"/>
  <c r="B1105" i="7"/>
  <c r="B1093" i="7"/>
  <c r="B1080" i="7"/>
  <c r="B1073" i="7"/>
  <c r="B1057" i="7"/>
  <c r="B1044" i="7"/>
  <c r="B1031" i="7"/>
  <c r="B1039" i="7"/>
  <c r="B1078" i="7"/>
  <c r="B1086" i="7"/>
  <c r="B1071" i="7"/>
  <c r="B1166" i="7"/>
  <c r="B1174" i="7"/>
  <c r="B1161" i="7"/>
  <c r="B1147" i="7"/>
  <c r="B1153" i="7"/>
  <c r="B1140" i="7"/>
  <c r="B1127" i="7"/>
  <c r="B1150" i="7"/>
  <c r="B1122" i="7"/>
  <c r="B1130" i="7"/>
  <c r="B1169" i="7"/>
  <c r="B1172" i="7"/>
  <c r="B1159" i="7"/>
  <c r="B1145" i="7"/>
  <c r="B1175" i="7"/>
  <c r="B1138" i="7"/>
  <c r="B1125" i="7"/>
  <c r="B1167" i="7"/>
  <c r="B1154" i="7"/>
  <c r="B1162" i="7"/>
  <c r="B1148" i="7"/>
  <c r="B1133" i="7"/>
  <c r="B1141" i="7"/>
  <c r="B1128" i="7"/>
  <c r="B1170" i="7"/>
  <c r="B1157" i="7"/>
  <c r="B1143" i="7"/>
  <c r="B1151" i="7"/>
  <c r="B1136" i="7"/>
  <c r="B1123" i="7"/>
  <c r="B1131" i="7"/>
  <c r="B1164" i="7"/>
  <c r="B1173" i="7"/>
  <c r="B1160" i="7"/>
  <c r="B1146" i="7"/>
  <c r="B1139" i="7"/>
  <c r="B1126" i="7"/>
  <c r="B1168" i="7"/>
  <c r="B1155" i="7"/>
  <c r="B1163" i="7"/>
  <c r="B1149" i="7"/>
  <c r="B1134" i="7"/>
  <c r="B1121" i="7"/>
  <c r="B1129" i="7"/>
  <c r="B1156" i="7"/>
  <c r="B1171" i="7"/>
  <c r="B1158" i="7"/>
  <c r="B1144" i="7"/>
  <c r="B1152" i="7"/>
  <c r="B1137" i="7"/>
  <c r="B1124" i="7"/>
  <c r="B1165" i="7"/>
  <c r="B1135" i="7"/>
  <c r="B1514" i="7"/>
  <c r="B1367" i="7"/>
  <c r="B1376" i="7"/>
  <c r="B1349" i="7"/>
  <c r="B1385" i="7"/>
  <c r="B1358" i="7"/>
  <c r="B592" i="7"/>
  <c r="B658" i="7"/>
  <c r="B643" i="7"/>
  <c r="B647" i="7"/>
  <c r="B637" i="7"/>
  <c r="B627" i="7"/>
  <c r="B616" i="7"/>
  <c r="B607" i="7"/>
  <c r="B596" i="7"/>
  <c r="B584" i="7"/>
  <c r="B573" i="7"/>
  <c r="B581" i="7"/>
  <c r="B558" i="7"/>
  <c r="B550" i="7"/>
  <c r="B540" i="7"/>
  <c r="B530" i="7"/>
  <c r="B523" i="7"/>
  <c r="B513" i="7"/>
  <c r="B500" i="7"/>
  <c r="B508" i="7"/>
  <c r="B496" i="7"/>
  <c r="B487" i="7"/>
  <c r="B477" i="7"/>
  <c r="B463" i="7"/>
  <c r="B450" i="7"/>
  <c r="B458" i="7"/>
  <c r="B444" i="7"/>
  <c r="B432" i="7"/>
  <c r="B419" i="7"/>
  <c r="B650" i="7"/>
  <c r="B622" i="7"/>
  <c r="B630" i="7"/>
  <c r="B619" i="7"/>
  <c r="B610" i="7"/>
  <c r="B599" i="7"/>
  <c r="B587" i="7"/>
  <c r="B576" i="7"/>
  <c r="B568" i="7"/>
  <c r="B561" i="7"/>
  <c r="B553" i="7"/>
  <c r="B543" i="7"/>
  <c r="B533" i="7"/>
  <c r="B526" i="7"/>
  <c r="B516" i="7"/>
  <c r="B503" i="7"/>
  <c r="B491" i="7"/>
  <c r="B482" i="7"/>
  <c r="B472" i="7"/>
  <c r="B480" i="7"/>
  <c r="B466" i="7"/>
  <c r="B453" i="7"/>
  <c r="B439" i="7"/>
  <c r="B447" i="7"/>
  <c r="B435" i="7"/>
  <c r="B422" i="7"/>
  <c r="B442" i="7"/>
  <c r="B430" i="7"/>
  <c r="B417" i="7"/>
  <c r="B425" i="7"/>
  <c r="B656" i="7"/>
  <c r="B653" i="7"/>
  <c r="B644" i="7"/>
  <c r="B648" i="7"/>
  <c r="B635" i="7"/>
  <c r="B625" i="7"/>
  <c r="B614" i="7"/>
  <c r="B605" i="7"/>
  <c r="B594" i="7"/>
  <c r="B602" i="7"/>
  <c r="B590" i="7"/>
  <c r="B579" i="7"/>
  <c r="B571" i="7"/>
  <c r="B564" i="7"/>
  <c r="B538" i="7"/>
  <c r="B546" i="7"/>
  <c r="B536" i="7"/>
  <c r="B511" i="7"/>
  <c r="B519" i="7"/>
  <c r="B506" i="7"/>
  <c r="B494" i="7"/>
  <c r="B485" i="7"/>
  <c r="B475" i="7"/>
  <c r="B461" i="7"/>
  <c r="B469" i="7"/>
  <c r="B456" i="7"/>
  <c r="B659" i="7"/>
  <c r="B638" i="7"/>
  <c r="B628" i="7"/>
  <c r="B617" i="7"/>
  <c r="B608" i="7"/>
  <c r="B597" i="7"/>
  <c r="B585" i="7"/>
  <c r="B574" i="7"/>
  <c r="B566" i="7"/>
  <c r="B559" i="7"/>
  <c r="B551" i="7"/>
  <c r="B541" i="7"/>
  <c r="B531" i="7"/>
  <c r="B524" i="7"/>
  <c r="B514" i="7"/>
  <c r="B501" i="7"/>
  <c r="B509" i="7"/>
  <c r="B497" i="7"/>
  <c r="B488" i="7"/>
  <c r="B478" i="7"/>
  <c r="B464" i="7"/>
  <c r="B451" i="7"/>
  <c r="B445" i="7"/>
  <c r="B433" i="7"/>
  <c r="B420" i="7"/>
  <c r="B615" i="7"/>
  <c r="B557" i="7"/>
  <c r="B547" i="7"/>
  <c r="B522" i="7"/>
  <c r="B512" i="7"/>
  <c r="B651" i="7"/>
  <c r="B641" i="7"/>
  <c r="B645" i="7"/>
  <c r="B633" i="7"/>
  <c r="B623" i="7"/>
  <c r="B631" i="7"/>
  <c r="B620" i="7"/>
  <c r="B611" i="7"/>
  <c r="B600" i="7"/>
  <c r="B588" i="7"/>
  <c r="B577" i="7"/>
  <c r="B569" i="7"/>
  <c r="B562" i="7"/>
  <c r="B554" i="7"/>
  <c r="B544" i="7"/>
  <c r="B534" i="7"/>
  <c r="B527" i="7"/>
  <c r="B517" i="7"/>
  <c r="B504" i="7"/>
  <c r="B492" i="7"/>
  <c r="B483" i="7"/>
  <c r="B473" i="7"/>
  <c r="B467" i="7"/>
  <c r="B454" i="7"/>
  <c r="B440" i="7"/>
  <c r="B428" i="7"/>
  <c r="B436" i="7"/>
  <c r="B423" i="7"/>
  <c r="B657" i="7"/>
  <c r="B654" i="7"/>
  <c r="B636" i="7"/>
  <c r="B626" i="7"/>
  <c r="B606" i="7"/>
  <c r="B595" i="7"/>
  <c r="B583" i="7"/>
  <c r="B591" i="7"/>
  <c r="B580" i="7"/>
  <c r="B549" i="7"/>
  <c r="B539" i="7"/>
  <c r="B520" i="7"/>
  <c r="B507" i="7"/>
  <c r="B495" i="7"/>
  <c r="B486" i="7"/>
  <c r="B476" i="7"/>
  <c r="B462" i="7"/>
  <c r="B449" i="7"/>
  <c r="B457" i="7"/>
  <c r="B443" i="7"/>
  <c r="B431" i="7"/>
  <c r="B660" i="7"/>
  <c r="B642" i="7"/>
  <c r="B646" i="7"/>
  <c r="B639" i="7"/>
  <c r="B629" i="7"/>
  <c r="B618" i="7"/>
  <c r="B609" i="7"/>
  <c r="B598" i="7"/>
  <c r="B586" i="7"/>
  <c r="B575" i="7"/>
  <c r="B567" i="7"/>
  <c r="B560" i="7"/>
  <c r="B552" i="7"/>
  <c r="B542" i="7"/>
  <c r="B532" i="7"/>
  <c r="B525" i="7"/>
  <c r="B515" i="7"/>
  <c r="B502" i="7"/>
  <c r="B490" i="7"/>
  <c r="B498" i="7"/>
  <c r="B471" i="7"/>
  <c r="B479" i="7"/>
  <c r="B465" i="7"/>
  <c r="B452" i="7"/>
  <c r="B438" i="7"/>
  <c r="B446" i="7"/>
  <c r="B434" i="7"/>
  <c r="B421" i="7"/>
  <c r="B652" i="7"/>
  <c r="B634" i="7"/>
  <c r="B624" i="7"/>
  <c r="B613" i="7"/>
  <c r="B604" i="7"/>
  <c r="B593" i="7"/>
  <c r="B601" i="7"/>
  <c r="B589" i="7"/>
  <c r="B578" i="7"/>
  <c r="B570" i="7"/>
  <c r="B493" i="7"/>
  <c r="B416" i="7"/>
  <c r="B563" i="7"/>
  <c r="B484" i="7"/>
  <c r="B555" i="7"/>
  <c r="B474" i="7"/>
  <c r="B424" i="7"/>
  <c r="B545" i="7"/>
  <c r="B460" i="7"/>
  <c r="B535" i="7"/>
  <c r="B468" i="7"/>
  <c r="B528" i="7"/>
  <c r="B455" i="7"/>
  <c r="B418" i="7"/>
  <c r="B426" i="7"/>
  <c r="B518" i="7"/>
  <c r="B441" i="7"/>
  <c r="B505" i="7"/>
  <c r="B429" i="7"/>
  <c r="B704" i="7"/>
  <c r="B740" i="7"/>
  <c r="B729" i="7"/>
  <c r="B717" i="7"/>
  <c r="B705" i="7"/>
  <c r="B713" i="7"/>
  <c r="B703" i="7"/>
  <c r="B682" i="7"/>
  <c r="B672" i="7"/>
  <c r="B663" i="7"/>
  <c r="B743" i="7"/>
  <c r="B732" i="7"/>
  <c r="B720" i="7"/>
  <c r="B708" i="7"/>
  <c r="B698" i="7"/>
  <c r="B693" i="7"/>
  <c r="B685" i="7"/>
  <c r="B675" i="7"/>
  <c r="B666" i="7"/>
  <c r="B738" i="7"/>
  <c r="B727" i="7"/>
  <c r="B735" i="7"/>
  <c r="B723" i="7"/>
  <c r="B711" i="7"/>
  <c r="B701" i="7"/>
  <c r="B680" i="7"/>
  <c r="B688" i="7"/>
  <c r="B678" i="7"/>
  <c r="B741" i="7"/>
  <c r="B730" i="7"/>
  <c r="B718" i="7"/>
  <c r="B706" i="7"/>
  <c r="B714" i="7"/>
  <c r="B691" i="7"/>
  <c r="B683" i="7"/>
  <c r="B673" i="7"/>
  <c r="B664" i="7"/>
  <c r="B728" i="7"/>
  <c r="B716" i="7"/>
  <c r="B724" i="7"/>
  <c r="B712" i="7"/>
  <c r="B702" i="7"/>
  <c r="B681" i="7"/>
  <c r="B689" i="7"/>
  <c r="B744" i="7"/>
  <c r="B733" i="7"/>
  <c r="B721" i="7"/>
  <c r="B709" i="7"/>
  <c r="B699" i="7"/>
  <c r="B694" i="7"/>
  <c r="B686" i="7"/>
  <c r="B676" i="7"/>
  <c r="B667" i="7"/>
  <c r="B739" i="7"/>
  <c r="B662" i="7"/>
  <c r="B742" i="7"/>
  <c r="B731" i="7"/>
  <c r="B719" i="7"/>
  <c r="B707" i="7"/>
  <c r="B697" i="7"/>
  <c r="B692" i="7"/>
  <c r="B684" i="7"/>
  <c r="B674" i="7"/>
  <c r="B665" i="7"/>
  <c r="B737" i="7"/>
  <c r="B726" i="7"/>
  <c r="B734" i="7"/>
  <c r="B722" i="7"/>
  <c r="B710" i="7"/>
  <c r="B700" i="7"/>
  <c r="B695" i="7"/>
  <c r="B687" i="7"/>
  <c r="B677" i="7"/>
  <c r="B668" i="7"/>
  <c r="B989" i="7"/>
  <c r="B935" i="7"/>
  <c r="B913" i="7"/>
  <c r="B943" i="7"/>
  <c r="B925" i="7"/>
  <c r="B816" i="7"/>
  <c r="B824" i="7"/>
  <c r="B901" i="7"/>
  <c r="B804" i="7"/>
  <c r="B812" i="7"/>
  <c r="B786" i="7"/>
  <c r="B795" i="7"/>
  <c r="B772" i="7"/>
  <c r="B759" i="7"/>
  <c r="B767" i="7"/>
  <c r="B819" i="7"/>
  <c r="B850" i="7"/>
  <c r="B807" i="7"/>
  <c r="B781" i="7"/>
  <c r="B789" i="7"/>
  <c r="B798" i="7"/>
  <c r="B775" i="7"/>
  <c r="B762" i="7"/>
  <c r="B814" i="7"/>
  <c r="B822" i="7"/>
  <c r="B887" i="7"/>
  <c r="B802" i="7"/>
  <c r="B810" i="7"/>
  <c r="B784" i="7"/>
  <c r="B793" i="7"/>
  <c r="B770" i="7"/>
  <c r="B757" i="7"/>
  <c r="B765" i="7"/>
  <c r="B817" i="7"/>
  <c r="B825" i="7"/>
  <c r="B805" i="7"/>
  <c r="B779" i="7"/>
  <c r="B787" i="7"/>
  <c r="B796" i="7"/>
  <c r="B773" i="7"/>
  <c r="B760" i="7"/>
  <c r="B771" i="7"/>
  <c r="B820" i="7"/>
  <c r="B864" i="7"/>
  <c r="B808" i="7"/>
  <c r="B782" i="7"/>
  <c r="B791" i="7"/>
  <c r="B799" i="7"/>
  <c r="B776" i="7"/>
  <c r="B763" i="7"/>
  <c r="B785" i="7"/>
  <c r="B794" i="7"/>
  <c r="B758" i="7"/>
  <c r="B766" i="7"/>
  <c r="B815" i="7"/>
  <c r="B823" i="7"/>
  <c r="B895" i="7"/>
  <c r="B803" i="7"/>
  <c r="B811" i="7"/>
  <c r="B818" i="7"/>
  <c r="B839" i="7"/>
  <c r="B806" i="7"/>
  <c r="B780" i="7"/>
  <c r="B788" i="7"/>
  <c r="B797" i="7"/>
  <c r="B774" i="7"/>
  <c r="B761" i="7"/>
  <c r="B821" i="7"/>
  <c r="B875" i="7"/>
  <c r="B801" i="7"/>
  <c r="B809" i="7"/>
  <c r="B783" i="7"/>
  <c r="B792" i="7"/>
  <c r="B769" i="7"/>
  <c r="B777" i="7"/>
  <c r="B764" i="7"/>
  <c r="B1452" i="7"/>
  <c r="B409" i="7"/>
  <c r="B402" i="7"/>
  <c r="B391" i="7"/>
  <c r="B381" i="7"/>
  <c r="B375" i="7"/>
  <c r="B359" i="7"/>
  <c r="B367" i="7"/>
  <c r="B340" i="7"/>
  <c r="B325" i="7"/>
  <c r="B333" i="7"/>
  <c r="B322" i="7"/>
  <c r="B312" i="7"/>
  <c r="B407" i="7"/>
  <c r="B400" i="7"/>
  <c r="B373" i="7"/>
  <c r="B357" i="7"/>
  <c r="B310" i="7"/>
  <c r="B412" i="7"/>
  <c r="B397" i="7"/>
  <c r="B384" i="7"/>
  <c r="B370" i="7"/>
  <c r="B362" i="7"/>
  <c r="B343" i="7"/>
  <c r="B328" i="7"/>
  <c r="B315" i="7"/>
  <c r="B389" i="7"/>
  <c r="B379" i="7"/>
  <c r="B387" i="7"/>
  <c r="B365" i="7"/>
  <c r="B338" i="7"/>
  <c r="B331" i="7"/>
  <c r="B320" i="7"/>
  <c r="B410" i="7"/>
  <c r="B395" i="7"/>
  <c r="B403" i="7"/>
  <c r="B392" i="7"/>
  <c r="B382" i="7"/>
  <c r="B376" i="7"/>
  <c r="B360" i="7"/>
  <c r="B341" i="7"/>
  <c r="B326" i="7"/>
  <c r="B334" i="7"/>
  <c r="B323" i="7"/>
  <c r="B313" i="7"/>
  <c r="B413" i="7"/>
  <c r="B398" i="7"/>
  <c r="B385" i="7"/>
  <c r="B371" i="7"/>
  <c r="B363" i="7"/>
  <c r="B336" i="7"/>
  <c r="B344" i="7"/>
  <c r="B329" i="7"/>
  <c r="B316" i="7"/>
  <c r="B411" i="7"/>
  <c r="B396" i="7"/>
  <c r="B404" i="7"/>
  <c r="B393" i="7"/>
  <c r="B383" i="7"/>
  <c r="B369" i="7"/>
  <c r="B377" i="7"/>
  <c r="B361" i="7"/>
  <c r="B342" i="7"/>
  <c r="B327" i="7"/>
  <c r="B314" i="7"/>
  <c r="B390" i="7"/>
  <c r="B366" i="7"/>
  <c r="B337" i="7"/>
  <c r="B406" i="7"/>
  <c r="B386" i="7"/>
  <c r="B317" i="7"/>
  <c r="B374" i="7"/>
  <c r="B332" i="7"/>
  <c r="B319" i="7"/>
  <c r="B414" i="7"/>
  <c r="B364" i="7"/>
  <c r="B401" i="7"/>
  <c r="B380" i="7"/>
  <c r="B311" i="7"/>
  <c r="B321" i="7"/>
  <c r="B372" i="7"/>
  <c r="B339" i="7"/>
  <c r="B330" i="7"/>
  <c r="B309" i="7"/>
  <c r="B408" i="7"/>
  <c r="B358" i="7"/>
  <c r="B399" i="7"/>
  <c r="B768" i="7"/>
  <c r="B746" i="7"/>
  <c r="B754" i="7"/>
  <c r="B749" i="7"/>
  <c r="B752" i="7"/>
  <c r="B751" i="7"/>
  <c r="B747" i="7"/>
  <c r="B755" i="7"/>
  <c r="B748" i="7"/>
  <c r="B750" i="7"/>
  <c r="B753" i="7"/>
  <c r="B1478" i="7"/>
  <c r="B100" i="7"/>
  <c r="B95" i="7"/>
  <c r="B87" i="7"/>
  <c r="B75" i="7"/>
  <c r="B128" i="7"/>
  <c r="B123" i="7"/>
  <c r="B112" i="7"/>
  <c r="B63" i="7"/>
  <c r="B48" i="7"/>
  <c r="B56" i="7"/>
  <c r="B26" i="7"/>
  <c r="B13" i="7"/>
  <c r="B21" i="7"/>
  <c r="B2" i="7"/>
  <c r="B6" i="7"/>
  <c r="B10" i="7"/>
  <c r="B11" i="7"/>
  <c r="B31" i="7"/>
  <c r="B18" i="7"/>
  <c r="B103" i="7"/>
  <c r="B82" i="7"/>
  <c r="B90" i="7"/>
  <c r="B78" i="7"/>
  <c r="B118" i="7"/>
  <c r="B107" i="7"/>
  <c r="B115" i="7"/>
  <c r="B66" i="7"/>
  <c r="B37" i="7"/>
  <c r="B41" i="7"/>
  <c r="B45" i="7"/>
  <c r="B51" i="7"/>
  <c r="B29" i="7"/>
  <c r="B16" i="7"/>
  <c r="B89" i="7"/>
  <c r="B23" i="7"/>
  <c r="B9" i="7"/>
  <c r="B92" i="7"/>
  <c r="B93" i="7"/>
  <c r="B85" i="7"/>
  <c r="B73" i="7"/>
  <c r="B126" i="7"/>
  <c r="B121" i="7"/>
  <c r="B110" i="7"/>
  <c r="B61" i="7"/>
  <c r="B69" i="7"/>
  <c r="B54" i="7"/>
  <c r="B32" i="7"/>
  <c r="B19" i="7"/>
  <c r="B3" i="7"/>
  <c r="B7" i="7"/>
  <c r="B102" i="7"/>
  <c r="B130" i="7"/>
  <c r="B106" i="7"/>
  <c r="B114" i="7"/>
  <c r="B50" i="7"/>
  <c r="B28" i="7"/>
  <c r="B15" i="7"/>
  <c r="B5" i="7"/>
  <c r="B120" i="7"/>
  <c r="B53" i="7"/>
  <c r="B101" i="7"/>
  <c r="B96" i="7"/>
  <c r="B88" i="7"/>
  <c r="B76" i="7"/>
  <c r="B129" i="7"/>
  <c r="B124" i="7"/>
  <c r="B113" i="7"/>
  <c r="B64" i="7"/>
  <c r="B38" i="7"/>
  <c r="B42" i="7"/>
  <c r="B46" i="7"/>
  <c r="B49" i="7"/>
  <c r="B57" i="7"/>
  <c r="B27" i="7"/>
  <c r="B14" i="7"/>
  <c r="B22" i="7"/>
  <c r="B4" i="7"/>
  <c r="B77" i="7"/>
  <c r="B65" i="7"/>
  <c r="B84" i="7"/>
  <c r="B72" i="7"/>
  <c r="B80" i="7"/>
  <c r="B109" i="7"/>
  <c r="B60" i="7"/>
  <c r="B68" i="7"/>
  <c r="B40" i="7"/>
  <c r="B104" i="7"/>
  <c r="B83" i="7"/>
  <c r="B71" i="7"/>
  <c r="B79" i="7"/>
  <c r="B119" i="7"/>
  <c r="B108" i="7"/>
  <c r="B116" i="7"/>
  <c r="B67" i="7"/>
  <c r="B52" i="7"/>
  <c r="B30" i="7"/>
  <c r="B17" i="7"/>
  <c r="B8" i="7"/>
  <c r="B36" i="7"/>
  <c r="B99" i="7"/>
  <c r="B94" i="7"/>
  <c r="B86" i="7"/>
  <c r="B74" i="7"/>
  <c r="B127" i="7"/>
  <c r="B122" i="7"/>
  <c r="B111" i="7"/>
  <c r="B62" i="7"/>
  <c r="B35" i="7"/>
  <c r="B39" i="7"/>
  <c r="B43" i="7"/>
  <c r="B55" i="7"/>
  <c r="B25" i="7"/>
  <c r="B33" i="7"/>
  <c r="B20" i="7"/>
  <c r="B97" i="7"/>
  <c r="B58" i="7"/>
  <c r="B44" i="7"/>
  <c r="B1025" i="7"/>
  <c r="B1022" i="7"/>
  <c r="B1020" i="7"/>
  <c r="B1028" i="7"/>
  <c r="B1023" i="7"/>
  <c r="B1026" i="7"/>
  <c r="B1021" i="7"/>
  <c r="B1029" i="7"/>
  <c r="B1027" i="7"/>
  <c r="B1024" i="7"/>
  <c r="B1472" i="7"/>
  <c r="B177" i="7"/>
  <c r="B196" i="7"/>
  <c r="B181" i="7"/>
  <c r="B165" i="7"/>
  <c r="B173" i="7"/>
  <c r="B159" i="7"/>
  <c r="B143" i="7"/>
  <c r="B151" i="7"/>
  <c r="B134" i="7"/>
  <c r="B175" i="7"/>
  <c r="B161" i="7"/>
  <c r="B145" i="7"/>
  <c r="B153" i="7"/>
  <c r="B136" i="7"/>
  <c r="B193" i="7"/>
  <c r="B191" i="7"/>
  <c r="B199" i="7"/>
  <c r="B184" i="7"/>
  <c r="B168" i="7"/>
  <c r="B176" i="7"/>
  <c r="B162" i="7"/>
  <c r="B146" i="7"/>
  <c r="B137" i="7"/>
  <c r="B198" i="7"/>
  <c r="B167" i="7"/>
  <c r="B178" i="7"/>
  <c r="B170" i="7"/>
  <c r="B194" i="7"/>
  <c r="B179" i="7"/>
  <c r="B187" i="7"/>
  <c r="B171" i="7"/>
  <c r="B157" i="7"/>
  <c r="B149" i="7"/>
  <c r="B132" i="7"/>
  <c r="B140" i="7"/>
  <c r="B148" i="7"/>
  <c r="B197" i="7"/>
  <c r="B182" i="7"/>
  <c r="B166" i="7"/>
  <c r="B174" i="7"/>
  <c r="B160" i="7"/>
  <c r="B144" i="7"/>
  <c r="B152" i="7"/>
  <c r="B135" i="7"/>
  <c r="B156" i="7"/>
  <c r="B192" i="7"/>
  <c r="B185" i="7"/>
  <c r="B169" i="7"/>
  <c r="B155" i="7"/>
  <c r="B163" i="7"/>
  <c r="B147" i="7"/>
  <c r="B138" i="7"/>
  <c r="B186" i="7"/>
  <c r="B139" i="7"/>
  <c r="B195" i="7"/>
  <c r="B180" i="7"/>
  <c r="B188" i="7"/>
  <c r="B172" i="7"/>
  <c r="B158" i="7"/>
  <c r="B150" i="7"/>
  <c r="B133" i="7"/>
  <c r="B141" i="7"/>
  <c r="B190" i="7"/>
  <c r="B183" i="7"/>
  <c r="B1234" i="7"/>
  <c r="B1116" i="7"/>
  <c r="B1110" i="7"/>
  <c r="B1113" i="7"/>
  <c r="B1111" i="7"/>
  <c r="B1119" i="7"/>
  <c r="B1118" i="7"/>
  <c r="B1114" i="7"/>
  <c r="B1117" i="7"/>
  <c r="B1112" i="7"/>
  <c r="B1115" i="7"/>
  <c r="B269" i="7"/>
  <c r="B256" i="7"/>
  <c r="B252" i="7"/>
  <c r="B241" i="7"/>
  <c r="B227" i="7"/>
  <c r="B235" i="7"/>
  <c r="B217" i="7"/>
  <c r="B206" i="7"/>
  <c r="B243" i="7"/>
  <c r="B229" i="7"/>
  <c r="B264" i="7"/>
  <c r="B259" i="7"/>
  <c r="B247" i="7"/>
  <c r="B244" i="7"/>
  <c r="B230" i="7"/>
  <c r="B220" i="7"/>
  <c r="B201" i="7"/>
  <c r="B209" i="7"/>
  <c r="B267" i="7"/>
  <c r="B254" i="7"/>
  <c r="B262" i="7"/>
  <c r="B250" i="7"/>
  <c r="B239" i="7"/>
  <c r="B233" i="7"/>
  <c r="B215" i="7"/>
  <c r="B223" i="7"/>
  <c r="B204" i="7"/>
  <c r="B212" i="7"/>
  <c r="B271" i="7"/>
  <c r="B232" i="7"/>
  <c r="B270" i="7"/>
  <c r="B257" i="7"/>
  <c r="B242" i="7"/>
  <c r="B228" i="7"/>
  <c r="B218" i="7"/>
  <c r="B207" i="7"/>
  <c r="B258" i="7"/>
  <c r="B246" i="7"/>
  <c r="B208" i="7"/>
  <c r="B266" i="7"/>
  <c r="B249" i="7"/>
  <c r="B214" i="7"/>
  <c r="B222" i="7"/>
  <c r="B203" i="7"/>
  <c r="B211" i="7"/>
  <c r="B265" i="7"/>
  <c r="B260" i="7"/>
  <c r="B248" i="7"/>
  <c r="B237" i="7"/>
  <c r="B231" i="7"/>
  <c r="B221" i="7"/>
  <c r="B202" i="7"/>
  <c r="B210" i="7"/>
  <c r="B219" i="7"/>
  <c r="B261" i="7"/>
  <c r="B238" i="7"/>
  <c r="B268" i="7"/>
  <c r="B255" i="7"/>
  <c r="B251" i="7"/>
  <c r="B240" i="7"/>
  <c r="B226" i="7"/>
  <c r="B234" i="7"/>
  <c r="B216" i="7"/>
  <c r="B224" i="7"/>
  <c r="B205" i="7"/>
  <c r="B345" i="7"/>
  <c r="B298" i="7"/>
  <c r="B306" i="7"/>
  <c r="B288" i="7"/>
  <c r="B296" i="7"/>
  <c r="B277" i="7"/>
  <c r="B349" i="7"/>
  <c r="B279" i="7"/>
  <c r="B303" i="7"/>
  <c r="B301" i="7"/>
  <c r="B291" i="7"/>
  <c r="B280" i="7"/>
  <c r="B352" i="7"/>
  <c r="B290" i="7"/>
  <c r="B304" i="7"/>
  <c r="B286" i="7"/>
  <c r="B294" i="7"/>
  <c r="B275" i="7"/>
  <c r="B283" i="7"/>
  <c r="B347" i="7"/>
  <c r="B355" i="7"/>
  <c r="B346" i="7"/>
  <c r="B299" i="7"/>
  <c r="B307" i="7"/>
  <c r="B289" i="7"/>
  <c r="B278" i="7"/>
  <c r="B350" i="7"/>
  <c r="B274" i="7"/>
  <c r="B282" i="7"/>
  <c r="B302" i="7"/>
  <c r="B292" i="7"/>
  <c r="B273" i="7"/>
  <c r="B281" i="7"/>
  <c r="B353" i="7"/>
  <c r="B351" i="7"/>
  <c r="B354" i="7"/>
  <c r="B305" i="7"/>
  <c r="B287" i="7"/>
  <c r="B295" i="7"/>
  <c r="B276" i="7"/>
  <c r="B284" i="7"/>
  <c r="B348" i="7"/>
  <c r="B300" i="7"/>
  <c r="B293" i="7"/>
  <c r="B679" i="7"/>
  <c r="B745" i="7"/>
  <c r="B736" i="7"/>
  <c r="B725" i="7"/>
  <c r="B715" i="7"/>
  <c r="B572" i="7"/>
  <c r="B649" i="7"/>
  <c r="B800" i="7"/>
  <c r="B790" i="7"/>
  <c r="B778" i="7"/>
  <c r="B582" i="7"/>
  <c r="B565" i="7"/>
  <c r="B499" i="7"/>
  <c r="B489" i="7"/>
  <c r="B655" i="7"/>
  <c r="B1305" i="7"/>
  <c r="B1296" i="7"/>
  <c r="B1501" i="7"/>
  <c r="B1340" i="7"/>
  <c r="B1496" i="7"/>
  <c r="B1459" i="7"/>
  <c r="B1329" i="7"/>
  <c r="B1490" i="7"/>
  <c r="B1318" i="7"/>
  <c r="B1483" i="7"/>
  <c r="B1313" i="7"/>
  <c r="B1279" i="7"/>
  <c r="B1198" i="7"/>
  <c r="B1271" i="7"/>
  <c r="B1188" i="7"/>
  <c r="B1259" i="7"/>
  <c r="B1142" i="7"/>
  <c r="B1253" i="7"/>
  <c r="B1132" i="7"/>
  <c r="B1244" i="7"/>
  <c r="B968" i="7"/>
  <c r="B956" i="7"/>
  <c r="B979" i="7"/>
  <c r="B1019" i="7"/>
  <c r="B997" i="7"/>
  <c r="B1009" i="7"/>
  <c r="B556" i="7"/>
  <c r="B481" i="7"/>
  <c r="B640" i="7"/>
  <c r="B548" i="7"/>
  <c r="B470" i="7"/>
  <c r="B632" i="7"/>
  <c r="B537" i="7"/>
  <c r="B459" i="7"/>
  <c r="B621" i="7"/>
  <c r="B529" i="7"/>
  <c r="B448" i="7"/>
  <c r="B612" i="7"/>
  <c r="B427" i="7"/>
  <c r="B521" i="7"/>
  <c r="B437" i="7"/>
  <c r="B603" i="7"/>
  <c r="B510" i="7"/>
  <c r="B661" i="7"/>
  <c r="B285" i="7"/>
  <c r="B324" i="7"/>
  <c r="B394" i="7"/>
  <c r="B318" i="7"/>
  <c r="B308" i="7"/>
  <c r="B415" i="7"/>
  <c r="B405" i="7"/>
  <c r="B388" i="7"/>
  <c r="B378" i="7"/>
  <c r="B297" i="7"/>
  <c r="B368" i="7"/>
  <c r="B335" i="7"/>
  <c r="B356" i="7"/>
  <c r="B154" i="7"/>
  <c r="B142" i="7"/>
  <c r="B189" i="7"/>
  <c r="E25" i="2"/>
  <c r="A51" i="2"/>
  <c r="A50" i="2"/>
  <c r="A49" i="2"/>
  <c r="A48" i="2"/>
  <c r="A47" i="2"/>
  <c r="A46" i="2"/>
  <c r="A45" i="2"/>
  <c r="A44" i="2"/>
  <c r="A43" i="2"/>
  <c r="C41" i="2"/>
  <c r="C40" i="2"/>
  <c r="C39" i="2"/>
  <c r="C38" i="2"/>
  <c r="C36" i="2"/>
  <c r="A38" i="2"/>
  <c r="A37" i="2"/>
  <c r="A36" i="2"/>
  <c r="E24" i="2"/>
  <c r="E23" i="2"/>
  <c r="E22" i="2"/>
  <c r="G27" i="2"/>
  <c r="G26" i="2"/>
  <c r="G25" i="2"/>
  <c r="G24" i="2"/>
  <c r="G23" i="2"/>
  <c r="G22" i="2"/>
  <c r="C25" i="2"/>
  <c r="C24" i="2"/>
  <c r="C23" i="2"/>
  <c r="C22" i="2"/>
  <c r="A33" i="2"/>
  <c r="A32" i="2"/>
  <c r="A31" i="2"/>
  <c r="A30" i="2"/>
  <c r="A29" i="2"/>
  <c r="A28" i="2"/>
  <c r="A27" i="2"/>
  <c r="A26" i="2"/>
  <c r="A24" i="2"/>
  <c r="A25" i="2"/>
  <c r="A23" i="2"/>
  <c r="A22" i="2"/>
  <c r="G19" i="2"/>
  <c r="G18" i="2"/>
  <c r="G17" i="2"/>
  <c r="G16" i="2"/>
  <c r="G15" i="2"/>
  <c r="E17" i="2"/>
  <c r="E16" i="2"/>
  <c r="E15" i="2"/>
  <c r="C16" i="2"/>
  <c r="C15" i="2"/>
  <c r="A18" i="2"/>
  <c r="A17" i="2"/>
  <c r="A16" i="2"/>
  <c r="A15" i="2"/>
</calcChain>
</file>

<file path=xl/sharedStrings.xml><?xml version="1.0" encoding="utf-8"?>
<sst xmlns="http://schemas.openxmlformats.org/spreadsheetml/2006/main" count="1973" uniqueCount="317">
  <si>
    <t>Filière</t>
  </si>
  <si>
    <t>Cadre d'emploi</t>
  </si>
  <si>
    <t>Grade</t>
  </si>
  <si>
    <t>Échelon</t>
  </si>
  <si>
    <t>INDICES BRUTS</t>
  </si>
  <si>
    <t>INDICES MAJORÉS</t>
  </si>
  <si>
    <t>Filières</t>
  </si>
  <si>
    <t>Administrative</t>
  </si>
  <si>
    <t>Technique</t>
  </si>
  <si>
    <t>Animation</t>
  </si>
  <si>
    <t>Sportive</t>
  </si>
  <si>
    <t>Sociale</t>
  </si>
  <si>
    <t>Administrateur</t>
  </si>
  <si>
    <t>Attaché</t>
  </si>
  <si>
    <t>Rédacteur</t>
  </si>
  <si>
    <t>Adjoint Administratif</t>
  </si>
  <si>
    <t>Administrateur général</t>
  </si>
  <si>
    <t>Administrateur hors classe</t>
  </si>
  <si>
    <t>Attaché principal</t>
  </si>
  <si>
    <t>Attaché hors classe</t>
  </si>
  <si>
    <t>Directeur (extinction)</t>
  </si>
  <si>
    <t>Rédacteur principal de 2ème classe</t>
  </si>
  <si>
    <t>Animateur</t>
  </si>
  <si>
    <t>Adjoint d'animation</t>
  </si>
  <si>
    <t>Adjoint d'animation principal de 2ème classe</t>
  </si>
  <si>
    <t>Adjoint d'animation principal de 1ère classe</t>
  </si>
  <si>
    <t>Adjoint administratif principal de 2ème classe</t>
  </si>
  <si>
    <t>Adjoint administratif principal de 1ère classe</t>
  </si>
  <si>
    <t>Adjoint administratif</t>
  </si>
  <si>
    <t>Animateur principal de 2ème classe</t>
  </si>
  <si>
    <t>Animateur principal de 1ère classe</t>
  </si>
  <si>
    <t>Professeur d’enseignement artistique</t>
  </si>
  <si>
    <t>Directeur d’établissement d’enseignement artistique</t>
  </si>
  <si>
    <t>Assistant d’enseignement artistique</t>
  </si>
  <si>
    <t>Adjoint du patrimoine</t>
  </si>
  <si>
    <t>Assistant de conservation</t>
  </si>
  <si>
    <t>Bibliothécaire</t>
  </si>
  <si>
    <t>Conservateur du patrimoine</t>
  </si>
  <si>
    <t>Conservateur en chef du patrimoine</t>
  </si>
  <si>
    <t>Conservateur de bibliothèque</t>
  </si>
  <si>
    <t>Conservateur en chef de bibliothèque</t>
  </si>
  <si>
    <t>Attaché de conservation du patrimoine</t>
  </si>
  <si>
    <t>Attaché principal de conservation du patrimoine</t>
  </si>
  <si>
    <t>Bibliothécaire principal</t>
  </si>
  <si>
    <t>Assistant de conservation principal de 2ème classe</t>
  </si>
  <si>
    <t>Assistant de conservation principal de 1ère classe</t>
  </si>
  <si>
    <t>Adjoint du patrimoine principal de 2ème classe</t>
  </si>
  <si>
    <t>Adjoint du patrimoine principal de 1ère classe</t>
  </si>
  <si>
    <t>Auxiliaire de soins</t>
  </si>
  <si>
    <t>Auxiliaire de puériculture</t>
  </si>
  <si>
    <t>Infirmier en soins généraux</t>
  </si>
  <si>
    <t>Psychologue</t>
  </si>
  <si>
    <t>Puéricultrice cadre de santé</t>
  </si>
  <si>
    <t>Sage-femme</t>
  </si>
  <si>
    <t>Cadre de santé</t>
  </si>
  <si>
    <t>Médecin</t>
  </si>
  <si>
    <t>Cadre de santé infirmiers et techniciens paramédicaux (extinction)</t>
  </si>
  <si>
    <t>Auxiliaire de soins principal de 2ème classe</t>
  </si>
  <si>
    <t>Auxiliaire de soins principal de 1ère classe</t>
  </si>
  <si>
    <t>Infirmier (extinction)</t>
  </si>
  <si>
    <t>Infirmier de classe normale</t>
  </si>
  <si>
    <t>Infirmier de classe supérieure</t>
  </si>
  <si>
    <t>Puéricultrice de classe normale</t>
  </si>
  <si>
    <t>Puéricultrice de classe supérieure</t>
  </si>
  <si>
    <t>Puéricultrice (décret n°92-859 - extinction)</t>
  </si>
  <si>
    <t>Psychologue de classe normale</t>
  </si>
  <si>
    <t>Psychologue hors classe</t>
  </si>
  <si>
    <t>Puéricultrice cadre de santé (extinction)</t>
  </si>
  <si>
    <t>Puéricultrice cadre supérieur de santé</t>
  </si>
  <si>
    <t>Sage-femme de classe normale</t>
  </si>
  <si>
    <t>Sage-femme hors classe</t>
  </si>
  <si>
    <t>Puéricultrice hors classe</t>
  </si>
  <si>
    <t>Cadre de santé paramédicaux</t>
  </si>
  <si>
    <t>Cadre supérieur de santé</t>
  </si>
  <si>
    <t>Médecin de 2ème classe</t>
  </si>
  <si>
    <t>Médecin hors classe</t>
  </si>
  <si>
    <t>Médecin de 1ère classe</t>
  </si>
  <si>
    <t>Agent social</t>
  </si>
  <si>
    <t>Moniteur-éducateur et intervenant familial</t>
  </si>
  <si>
    <t>Assistant socio-éducatif</t>
  </si>
  <si>
    <t>Conseiller socio-éducatif</t>
  </si>
  <si>
    <t>Biologiste, vétérinaire et pharmacien</t>
  </si>
  <si>
    <t>Technicien paramédical de classe normale</t>
  </si>
  <si>
    <t>Technicien paramédical de classe supérieure</t>
  </si>
  <si>
    <t>Biologiste, vétérinaire ou pharmacien hors classe</t>
  </si>
  <si>
    <t>Biologiste, vétérinaire ou pharmacien de classe normale</t>
  </si>
  <si>
    <t>Biologiste, vétérinaire ou pharmacien de classe exceptionnelle</t>
  </si>
  <si>
    <t>Auxiliaire de puériculture de classe normale</t>
  </si>
  <si>
    <t>Auxiliaire de puériculture de classe supérieure</t>
  </si>
  <si>
    <t>Aide-soignant</t>
  </si>
  <si>
    <t>Aide-soignant de classe normale</t>
  </si>
  <si>
    <t>Aide-soignant de classe supérieure</t>
  </si>
  <si>
    <t>Pédicure-podologue, ergothérapeute, psychomotricien, orthoptiste et manipulateur d'électroradiologie médicale</t>
  </si>
  <si>
    <t>Masseur-kinésithérapeute et orthophoniste</t>
  </si>
  <si>
    <t>Puéricultrice</t>
  </si>
  <si>
    <t>Agent social principal de 2ème classe</t>
  </si>
  <si>
    <t>Agent social principal de 1ère classe</t>
  </si>
  <si>
    <t>Agent spécialisé principal de 2ème classe des écoles maternelles</t>
  </si>
  <si>
    <t>Agent spécialisé principal de 1ère classe des écoles maternelles</t>
  </si>
  <si>
    <t>Agent spécialisé des écoles maternelles</t>
  </si>
  <si>
    <t>Moniteur-éducateur et intervenant familial principal</t>
  </si>
  <si>
    <t>Educateur de jeunes enfants</t>
  </si>
  <si>
    <t>Educateur de jeunes enfants de classe exceptionnelle</t>
  </si>
  <si>
    <t>Assistant socio-éducatif de classe exceptionnelle</t>
  </si>
  <si>
    <t>Conseiller supérieur socio-éducatif</t>
  </si>
  <si>
    <t>Conseiller hors classe socio-éducatif</t>
  </si>
  <si>
    <t>Garde champêtre</t>
  </si>
  <si>
    <t>Garde champêtre chef</t>
  </si>
  <si>
    <t>Garde champêtre chef principal</t>
  </si>
  <si>
    <t>Agent de police municipale</t>
  </si>
  <si>
    <t>Brigadier</t>
  </si>
  <si>
    <t>Brigadier-chef principal</t>
  </si>
  <si>
    <t>Chef de police (extinction)</t>
  </si>
  <si>
    <t>Gardien-brigadier</t>
  </si>
  <si>
    <t>Chef de service de police municipale</t>
  </si>
  <si>
    <t>Chef de service de police municipale principal de 2ème classe</t>
  </si>
  <si>
    <t>Chef de service de police municipale principal de 1ère classe</t>
  </si>
  <si>
    <t>Directeur de police municipale</t>
  </si>
  <si>
    <t>Directeur principal de police municipale</t>
  </si>
  <si>
    <t>Opérateur des activités physiques et sportives</t>
  </si>
  <si>
    <t>Opérateur des activités physiques et sportives qualifiés</t>
  </si>
  <si>
    <t>Opérateur des activités physiques et sportives principal</t>
  </si>
  <si>
    <t>Educateur des activités physiques et sportives</t>
  </si>
  <si>
    <t>Educateur des activités physiques et sportives principal de 2ème classe</t>
  </si>
  <si>
    <t>Educateur des activités physiques et sportives principal de 1ère classe</t>
  </si>
  <si>
    <t>Conseiller des activités physiques et sportives</t>
  </si>
  <si>
    <t>Conseiller principal des activités physiques et sportives</t>
  </si>
  <si>
    <t>Adjoint technique</t>
  </si>
  <si>
    <t>Adjoint technique principal de 2ème classe</t>
  </si>
  <si>
    <t>Adjoint technique principal de 1ère classe</t>
  </si>
  <si>
    <t>Agent de maîtrise</t>
  </si>
  <si>
    <t>Agent de maîtrise principal</t>
  </si>
  <si>
    <t>Technicien</t>
  </si>
  <si>
    <t>Technicien principal de 2ème classe</t>
  </si>
  <si>
    <t>Technicien principal de 1ère classe</t>
  </si>
  <si>
    <t>Ingénieur</t>
  </si>
  <si>
    <t>Ingénieur principal</t>
  </si>
  <si>
    <t>Ingénieur hors classe</t>
  </si>
  <si>
    <t>Ingénieur en chef</t>
  </si>
  <si>
    <t>Ingénieur en chef hors classe</t>
  </si>
  <si>
    <t>Ingénieur général</t>
  </si>
  <si>
    <t>Directeur général des services techniques des communes et des établissements publics de coopération intercommunale à fiscalité propre de 40 000 à 80 000 habitants</t>
  </si>
  <si>
    <t>Directeur général des services techniques des communes et des établissements publics de coopération intercommunale à fiscalité propre de 80 000 à 150 000 habitants</t>
  </si>
  <si>
    <t>Directeur général des services techniques des communes et des établissements publics de coopération intercommunale à fiscalité propre de 150 000 à 400 000 habitants</t>
  </si>
  <si>
    <t>Directeur général des services techniques des communes et des établissements publics de coopération intercommunale à fiscalité propre de plus de 400 000 habitants</t>
  </si>
  <si>
    <t>Directeur des services techniques des communes et directeur général des établissements publics de coopération intercommunale à fiscalité propre</t>
  </si>
  <si>
    <t>Directeur des services techniques des communes et directeur général des établissements publics de coopération intercommunale à fiscalité propre de 10 000 à 20 000 habitants</t>
  </si>
  <si>
    <t>Directeur général des services techniques des communes et des établissements publics de coopération intercommunale à fiscalité propre</t>
  </si>
  <si>
    <t>Directeur des services techniques des communes et directeur général des établissements publics de coopération intercommunale à fiscalité propre de 20 000 à 40 000 habitants</t>
  </si>
  <si>
    <t>Directeur général des services des communes</t>
  </si>
  <si>
    <t>Directeur général des services des communes de 2 000 à 10 000 habitants</t>
  </si>
  <si>
    <t>Directeur général des services des communes de 10 000 à 20 000 habitants</t>
  </si>
  <si>
    <t>Directeur général des services des communes de 20 000 à 40 000 habitants</t>
  </si>
  <si>
    <t>Directeur général des services des communes de 40 000 à 80 000 habitants</t>
  </si>
  <si>
    <t>Directeur général des services des communes de 80 000 à 150 000 habitants</t>
  </si>
  <si>
    <t>Directeur général des services des communes de 150 000 à 400 000 habitants</t>
  </si>
  <si>
    <t>Directeur général des services des communes de plus de 400 000 habitants</t>
  </si>
  <si>
    <t>Directeur général des établissements publics locaux assimilés à des communes de plus de 400 000 habitants</t>
  </si>
  <si>
    <t>Directeur général des services (métropoles, communautés urbaines, communautés d’agglomération et établissements publics territoriaux de la métropole du Grand Paris)</t>
  </si>
  <si>
    <t>Directeur général des services (autres établissements publics locaux)</t>
  </si>
  <si>
    <t>Directeur général adjoint des services des communes</t>
  </si>
  <si>
    <t>Directeur général adjoint des services des communes de 10 000 à 20 000 habitants</t>
  </si>
  <si>
    <t>Directeur général adjoint des services des communes de 20 000 à 40 000 habitants</t>
  </si>
  <si>
    <t>Directeur général adjoint des services des communes de 40 000 à 150 000 habitants</t>
  </si>
  <si>
    <t>Directeur général adjoint des services des communes de 150 000 à 400 000 habitants</t>
  </si>
  <si>
    <t>Directeur général adjoint des services des communes de plus de 400 000 habitants</t>
  </si>
  <si>
    <t>Directeur général des services des départements</t>
  </si>
  <si>
    <t>Directeur général des services des départements jusqu’à 900 000 habitants</t>
  </si>
  <si>
    <t>Directeur général des services des départements de plus de 900 000 habitants</t>
  </si>
  <si>
    <t>Directeur général adjoint des services des départements</t>
  </si>
  <si>
    <t>Directeur général adjoint des services des départements jusqu’à 900 000 habitants</t>
  </si>
  <si>
    <t>Directeur général adjoint des services des départements de plus de 900 000 habitants</t>
  </si>
  <si>
    <t>Directeur général des services des régions</t>
  </si>
  <si>
    <t>Directeur général des services des régions (Île-de-France)</t>
  </si>
  <si>
    <t>Directeur général des services des régions jusqu’à 2 000 000 d’habitants</t>
  </si>
  <si>
    <t>Directeur général des services des régions de plus de 2 000 000 d’habitants</t>
  </si>
  <si>
    <t>Directeur général adjoint des services des régions</t>
  </si>
  <si>
    <t>Directeur général adjoint des services des régions (Île-de-France)</t>
  </si>
  <si>
    <t>Directeur général adjoint des services des régions jusqu’à 2 000 000 d’habitants</t>
  </si>
  <si>
    <t>Directeur général adjoint des services des régions de plus de 2 000 000 d’habitants</t>
  </si>
  <si>
    <t>11e échelon</t>
  </si>
  <si>
    <t>10e échelon</t>
  </si>
  <si>
    <t>9e échelon</t>
  </si>
  <si>
    <t>8e échelon</t>
  </si>
  <si>
    <t>7e échelon</t>
  </si>
  <si>
    <t>6e échelon</t>
  </si>
  <si>
    <t>5e échelon</t>
  </si>
  <si>
    <t>4e échelon</t>
  </si>
  <si>
    <t>3e échelon</t>
  </si>
  <si>
    <t>2e échelon</t>
  </si>
  <si>
    <t>1er échelon</t>
  </si>
  <si>
    <t>12e échelon</t>
  </si>
  <si>
    <t>13e échelon</t>
  </si>
  <si>
    <t>Echelon spécial</t>
  </si>
  <si>
    <t xml:space="preserve">Cadres d'emplois de la filière : </t>
  </si>
  <si>
    <t>Cadres d'emplois</t>
  </si>
  <si>
    <t xml:space="preserve">     Indice Brut</t>
  </si>
  <si>
    <t xml:space="preserve">     Indice Majoré</t>
  </si>
  <si>
    <t>Culturelle_enseignement_artistique</t>
  </si>
  <si>
    <t>Culturelle_patrimoine_bibliothèque</t>
  </si>
  <si>
    <t>Médico_sociale</t>
  </si>
  <si>
    <t>Médico_technique</t>
  </si>
  <si>
    <t>Police_municipale</t>
  </si>
  <si>
    <t>EMPLOI_FONCTIONNEL</t>
  </si>
  <si>
    <t>Adjoint_Administratif</t>
  </si>
  <si>
    <t>Echelons</t>
  </si>
  <si>
    <t>Adjoint_animation</t>
  </si>
  <si>
    <t>Valeur du point d'indice brut</t>
  </si>
  <si>
    <t>Traitement mensuel brut</t>
  </si>
  <si>
    <t>Durée légale de travail</t>
  </si>
  <si>
    <t>Assistant_enseignement_artistique</t>
  </si>
  <si>
    <t>Professeur_enseignement_artistique</t>
  </si>
  <si>
    <t>Directeur_établissement_enseignement_artistique</t>
  </si>
  <si>
    <t>Assistant_conservation</t>
  </si>
  <si>
    <t>Conservateur_patrimoine</t>
  </si>
  <si>
    <t>Attaché_conservation_patrimoine</t>
  </si>
  <si>
    <t>Adjoint_patrimoine</t>
  </si>
  <si>
    <t>Conservateur_bibliothèque</t>
  </si>
  <si>
    <t>Auxiliaire_soins</t>
  </si>
  <si>
    <t>Auxiliaire_puériculture</t>
  </si>
  <si>
    <t>Aide_soignant</t>
  </si>
  <si>
    <t>Infirmier_extinction</t>
  </si>
  <si>
    <t>Infirmier_soins_généraux</t>
  </si>
  <si>
    <t>Puéricultrice_décret_92_859_extinction</t>
  </si>
  <si>
    <t>Puéricultrice_cadre_santé_extinction</t>
  </si>
  <si>
    <t>Sage_femme</t>
  </si>
  <si>
    <t>Puéricultrice_décret_2014_923</t>
  </si>
  <si>
    <t>Cadre_santé_infirmiers_techniciens_paramédicaux_extinction</t>
  </si>
  <si>
    <t>Cadre_santé_paramédicaux</t>
  </si>
  <si>
    <t>Biologiste_vétérinaire_pharmacien</t>
  </si>
  <si>
    <t>Pédicure_podologue_ergothérapeute_psychomotricien_orthoptiste_manipulateur_électroradiologie_médicale</t>
  </si>
  <si>
    <t>Masseur_kinésithérapeute_orthophoniste</t>
  </si>
  <si>
    <t>Agent_social</t>
  </si>
  <si>
    <t>Agent_spécialisé_écoles_maternelles</t>
  </si>
  <si>
    <t>Moniteur_éducateur_intervenant_familial</t>
  </si>
  <si>
    <t>Educateur_jeunes_enfants</t>
  </si>
  <si>
    <t>Assistant_socio_éducatif</t>
  </si>
  <si>
    <t>Conseiller_socio_éducatif</t>
  </si>
  <si>
    <t>Agent_police_municipale</t>
  </si>
  <si>
    <t>Chef_service_police_municipale</t>
  </si>
  <si>
    <t>Directeur_police_municipale</t>
  </si>
  <si>
    <t>Garde_champêtre</t>
  </si>
  <si>
    <t>Opérateur_activités_physiques_sportives</t>
  </si>
  <si>
    <t>Educateur_activités_physiques_sportives</t>
  </si>
  <si>
    <t>Conseiller_activités_physiques_sportives</t>
  </si>
  <si>
    <t>Adjoint_technique</t>
  </si>
  <si>
    <t>Agent_maîtrise</t>
  </si>
  <si>
    <t>Ingénieur_chef</t>
  </si>
  <si>
    <t>Directeur_général_services_techniques_communes_établissements_publics_coopération_intercommunale_fiscalité_propre</t>
  </si>
  <si>
    <t>Directeur_services_techniques_communes_directeur_général_établissements_publics_coopération_intercommunale_fiscalité_propre</t>
  </si>
  <si>
    <t>Directeur_général_services_communes</t>
  </si>
  <si>
    <t>Directeur_général_établissements_publics_locaux_assimilés_communes_plus_400000_habitants</t>
  </si>
  <si>
    <t>Directeur_général_adjoint_services_communes</t>
  </si>
  <si>
    <t>Directeur_général_services_départements</t>
  </si>
  <si>
    <t>Assistant d'enseignement artistique</t>
  </si>
  <si>
    <t>Assistant d'enseignement artistique principal de 2ème classe</t>
  </si>
  <si>
    <t>Assistant d'enseignement artistique principal de 1ère classe</t>
  </si>
  <si>
    <t>Professeur d'enseignement artistique hors classe</t>
  </si>
  <si>
    <t>Professeur d'enseignement artistique de classe normale</t>
  </si>
  <si>
    <t>Directeur d'établissement d'enseignement artistique de 2ème catégorie</t>
  </si>
  <si>
    <t>Directeur d'établissement d'enseignement artistique de 1ère catégorie</t>
  </si>
  <si>
    <t>Infirmier de soins généraux</t>
  </si>
  <si>
    <t>Infirmier de soins généraux hors classe</t>
  </si>
  <si>
    <t>Pédicure-podologue, ergothérapeute, psychomotricien, orthoptiste et manipulateur d'électroradiologie médicale hors classe</t>
  </si>
  <si>
    <t>Masseur-kinésithérapeute et orthophoniste hors classe</t>
  </si>
  <si>
    <t>Directeur_général_adjoint_services_départements</t>
  </si>
  <si>
    <t>Directeur_général_services_régions</t>
  </si>
  <si>
    <t>Directeur_général_adjoint_services_régions</t>
  </si>
  <si>
    <t>SIMULATEUR DU TRAITEMENT INDICIAIRE BRUT</t>
  </si>
  <si>
    <t>Saisie manuelle</t>
  </si>
  <si>
    <t>Indice Brut</t>
  </si>
  <si>
    <t>Indice Majoré</t>
  </si>
  <si>
    <r>
      <rPr>
        <b/>
        <sz val="12"/>
        <color rgb="FF29347B"/>
        <rFont val="Calibri"/>
        <family val="2"/>
        <scheme val="minor"/>
      </rPr>
      <t>Cadre d'emploi</t>
    </r>
    <r>
      <rPr>
        <b/>
        <sz val="10"/>
        <color rgb="FF29347B"/>
        <rFont val="Calibri"/>
        <family val="2"/>
        <scheme val="minor"/>
      </rPr>
      <t xml:space="preserve"> </t>
    </r>
    <r>
      <rPr>
        <i/>
        <sz val="10"/>
        <color rgb="FF29347B"/>
        <rFont val="Calibri"/>
        <family val="2"/>
        <scheme val="minor"/>
      </rPr>
      <t>(ordre alphabétique)</t>
    </r>
  </si>
  <si>
    <r>
      <rPr>
        <b/>
        <sz val="12"/>
        <color rgb="FF29347B"/>
        <rFont val="Calibri"/>
        <family val="2"/>
        <scheme val="minor"/>
      </rPr>
      <t xml:space="preserve">Durée hebdomadaire de l'agent </t>
    </r>
    <r>
      <rPr>
        <sz val="12"/>
        <color rgb="FF29347B"/>
        <rFont val="Calibri"/>
        <family val="2"/>
        <scheme val="minor"/>
      </rPr>
      <t xml:space="preserve">
</t>
    </r>
    <r>
      <rPr>
        <i/>
        <sz val="10"/>
        <color rgb="FF29347B"/>
        <rFont val="Calibri"/>
        <family val="2"/>
        <scheme val="minor"/>
      </rPr>
      <t>(en centième)</t>
    </r>
  </si>
  <si>
    <t>2e échelon (élève)</t>
  </si>
  <si>
    <t>1er échelon (élève)</t>
  </si>
  <si>
    <t>HEB bis</t>
  </si>
  <si>
    <t>HEB</t>
  </si>
  <si>
    <t>HEA</t>
  </si>
  <si>
    <t>HED</t>
  </si>
  <si>
    <t>HEC</t>
  </si>
  <si>
    <t>Hors échelle</t>
  </si>
  <si>
    <t>HEA - chevron I</t>
  </si>
  <si>
    <t>HEA - chevron II</t>
  </si>
  <si>
    <t>HEA - chevron III</t>
  </si>
  <si>
    <t>HEB - chevron I</t>
  </si>
  <si>
    <t>HEB - chevron II</t>
  </si>
  <si>
    <t>HEB - chevron III</t>
  </si>
  <si>
    <t>HEB bis - chevron I</t>
  </si>
  <si>
    <t>HEB bis - chevron II</t>
  </si>
  <si>
    <t>HEB bis - chevron III</t>
  </si>
  <si>
    <t>HEC - chevron I</t>
  </si>
  <si>
    <t>HEC - chevron II</t>
  </si>
  <si>
    <t>HEC - chevron III</t>
  </si>
  <si>
    <t>HED - chevron I</t>
  </si>
  <si>
    <t>HED - chevron II</t>
  </si>
  <si>
    <t>HED - chevron III</t>
  </si>
  <si>
    <t>HEE - chevron I</t>
  </si>
  <si>
    <t>HEE - chevron II</t>
  </si>
  <si>
    <t>HEF - chevron I</t>
  </si>
  <si>
    <t>HEG - chevron I</t>
  </si>
  <si>
    <t>Echelon</t>
  </si>
  <si>
    <t>Indice brut</t>
  </si>
  <si>
    <t>Rédacteur principal de 1ère classe</t>
  </si>
  <si>
    <t>Echelon de stage</t>
  </si>
  <si>
    <t>14e échelon</t>
  </si>
  <si>
    <t>Adjoint_technique_établissements_enseignement</t>
  </si>
  <si>
    <t>Adjoint technique des établissements d’enseignement</t>
  </si>
  <si>
    <t>Adjoint technique principal de 2ème classe des établissements d’enseignement</t>
  </si>
  <si>
    <t>Adjoint technique principal de 1ère classe des établissements d’enseignement</t>
  </si>
  <si>
    <t>Classe exceptionnelle</t>
  </si>
  <si>
    <r>
      <t xml:space="preserve">Chevron </t>
    </r>
    <r>
      <rPr>
        <i/>
        <sz val="10"/>
        <color rgb="FF67686A"/>
        <rFont val="Calibri"/>
        <family val="2"/>
        <scheme val="minor"/>
      </rPr>
      <t>(uniquement agent de catégorie A ou sur emploi fonctionnel concerné)</t>
    </r>
  </si>
  <si>
    <t>HEE</t>
  </si>
  <si>
    <t>Non concerné</t>
  </si>
  <si>
    <t>Technicien_paramédical_extinction</t>
  </si>
  <si>
    <t>Technicien paramédical (extinction)</t>
  </si>
  <si>
    <t>Date de mise-à-jour : Juillet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</si>
</sst>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00\ &quot;€&quot;_-;\-* #,##0.00000\ &quot;€&quot;_-;_-* &quot;-&quot;??\ &quot;€&quot;_-;_-@_-"/>
    <numFmt numFmtId="165" formatCode="_-* #,##0.00\ &quot;€&quot;_-;\-* #,##0.00\ &quot;€&quot;_-;_-* &quot;-&quot;?????\ &quot;€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rgb="FFCA151E"/>
      <name val="Calibri"/>
      <family val="2"/>
      <scheme val="minor"/>
    </font>
    <font>
      <sz val="12"/>
      <color rgb="FF29347B"/>
      <name val="Calibri"/>
      <family val="2"/>
      <scheme val="minor"/>
    </font>
    <font>
      <i/>
      <sz val="10"/>
      <color rgb="FF29347B"/>
      <name val="Calibri"/>
      <family val="2"/>
      <scheme val="minor"/>
    </font>
    <font>
      <b/>
      <sz val="12"/>
      <color rgb="FFCA151E"/>
      <name val="Calibri"/>
      <family val="2"/>
      <scheme val="minor"/>
    </font>
    <font>
      <sz val="9"/>
      <color rgb="FF67686A"/>
      <name val="Calibri"/>
      <family val="2"/>
      <scheme val="minor"/>
    </font>
    <font>
      <sz val="16"/>
      <color rgb="FF67686A"/>
      <name val="Calibri"/>
      <family val="2"/>
      <scheme val="minor"/>
    </font>
    <font>
      <sz val="12"/>
      <color rgb="FF67686A"/>
      <name val="Calibri"/>
      <family val="2"/>
      <scheme val="minor"/>
    </font>
    <font>
      <i/>
      <sz val="12"/>
      <color rgb="FF67686A"/>
      <name val="Calibri"/>
      <family val="2"/>
      <scheme val="minor"/>
    </font>
    <font>
      <b/>
      <u/>
      <sz val="24"/>
      <color rgb="FFCA151E"/>
      <name val="Calibri"/>
      <family val="2"/>
      <scheme val="minor"/>
    </font>
    <font>
      <b/>
      <sz val="16"/>
      <color rgb="FF29347B"/>
      <name val="Calibri"/>
      <family val="2"/>
      <scheme val="minor"/>
    </font>
    <font>
      <b/>
      <sz val="12"/>
      <color rgb="FF29347B"/>
      <name val="Calibri"/>
      <family val="2"/>
      <scheme val="minor"/>
    </font>
    <font>
      <b/>
      <sz val="10"/>
      <color rgb="FF29347B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CA151E"/>
      <name val="Calibri"/>
      <family val="2"/>
      <scheme val="minor"/>
    </font>
    <font>
      <i/>
      <sz val="10"/>
      <color rgb="FF67686A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67686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Up">
        <fgColor theme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10" fillId="0" borderId="7" xfId="0" applyFont="1" applyBorder="1" applyAlignment="1">
      <alignment vertical="top" wrapText="1"/>
    </xf>
    <xf numFmtId="0" fontId="3" fillId="0" borderId="6" xfId="0" applyFont="1" applyBorder="1"/>
    <xf numFmtId="0" fontId="10" fillId="0" borderId="7" xfId="0" applyFont="1" applyBorder="1"/>
    <xf numFmtId="0" fontId="5" fillId="0" borderId="6" xfId="0" applyFont="1" applyBorder="1"/>
    <xf numFmtId="0" fontId="5" fillId="0" borderId="6" xfId="0" applyFont="1" applyBorder="1" applyAlignment="1">
      <alignment wrapText="1"/>
    </xf>
    <xf numFmtId="2" fontId="10" fillId="0" borderId="7" xfId="0" applyNumberFormat="1" applyFont="1" applyBorder="1"/>
    <xf numFmtId="0" fontId="7" fillId="0" borderId="8" xfId="0" applyFont="1" applyBorder="1"/>
    <xf numFmtId="165" fontId="7" fillId="0" borderId="9" xfId="0" applyNumberFormat="1" applyFont="1" applyBorder="1" applyAlignment="1">
      <alignment horizontal="center"/>
    </xf>
    <xf numFmtId="0" fontId="3" fillId="0" borderId="7" xfId="0" applyFont="1" applyBorder="1"/>
    <xf numFmtId="2" fontId="10" fillId="0" borderId="7" xfId="0" applyNumberFormat="1" applyFont="1" applyBorder="1" applyProtection="1">
      <protection locked="0"/>
    </xf>
    <xf numFmtId="0" fontId="11" fillId="0" borderId="6" xfId="0" applyFont="1" applyBorder="1"/>
    <xf numFmtId="0" fontId="11" fillId="0" borderId="7" xfId="0" applyFont="1" applyBorder="1" applyAlignment="1">
      <alignment horizontal="left"/>
    </xf>
    <xf numFmtId="0" fontId="13" fillId="0" borderId="4" xfId="0" applyFont="1" applyBorder="1"/>
    <xf numFmtId="0" fontId="14" fillId="0" borderId="6" xfId="0" applyFont="1" applyBorder="1" applyAlignment="1">
      <alignment vertical="top"/>
    </xf>
    <xf numFmtId="0" fontId="14" fillId="0" borderId="6" xfId="0" applyFont="1" applyBorder="1"/>
    <xf numFmtId="0" fontId="16" fillId="0" borderId="6" xfId="0" applyFont="1" applyBorder="1"/>
    <xf numFmtId="164" fontId="10" fillId="0" borderId="7" xfId="1" applyNumberFormat="1" applyFont="1" applyBorder="1" applyAlignment="1" applyProtection="1">
      <alignment horizontal="right"/>
    </xf>
    <xf numFmtId="0" fontId="11" fillId="0" borderId="7" xfId="0" applyFont="1" applyBorder="1" applyProtection="1">
      <protection locked="0"/>
    </xf>
    <xf numFmtId="0" fontId="11" fillId="0" borderId="7" xfId="0" applyFont="1" applyBorder="1"/>
    <xf numFmtId="0" fontId="11" fillId="0" borderId="6" xfId="0" applyFont="1" applyBorder="1" applyAlignment="1">
      <alignment wrapText="1"/>
    </xf>
    <xf numFmtId="44" fontId="7" fillId="0" borderId="9" xfId="1" applyFont="1" applyBorder="1" applyAlignment="1" applyProtection="1">
      <alignment horizontal="center"/>
    </xf>
    <xf numFmtId="0" fontId="9" fillId="0" borderId="5" xfId="0" applyFont="1" applyBorder="1" applyProtection="1"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0" fillId="0" borderId="7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20" fillId="0" borderId="7" xfId="0" applyFont="1" applyBorder="1" applyProtection="1">
      <protection hidden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wrapText="1"/>
    </xf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 applyProtection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21" fillId="0" borderId="7" xfId="0" applyFont="1" applyBorder="1"/>
    <xf numFmtId="0" fontId="12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9347B"/>
      <color rgb="FFCA151E"/>
      <color rgb="FF6768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76201</xdr:colOff>
      <xdr:row>4</xdr:row>
      <xdr:rowOff>184970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865120" cy="1175570"/>
        </a:xfrm>
        <a:prstGeom prst="rect">
          <a:avLst/>
        </a:prstGeom>
      </xdr:spPr>
    </xdr:pic>
    <xdr:clientData/>
  </xdr:twoCellAnchor>
  <xdr:twoCellAnchor editAs="oneCell">
    <xdr:from>
      <xdr:col>0</xdr:col>
      <xdr:colOff>2390775</xdr:colOff>
      <xdr:row>5</xdr:row>
      <xdr:rowOff>30480</xdr:rowOff>
    </xdr:from>
    <xdr:to>
      <xdr:col>0</xdr:col>
      <xdr:colOff>2624775</xdr:colOff>
      <xdr:row>5</xdr:row>
      <xdr:rowOff>264480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0775" y="1240155"/>
          <a:ext cx="234000" cy="23400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2383156</xdr:colOff>
      <xdr:row>8</xdr:row>
      <xdr:rowOff>95250</xdr:rowOff>
    </xdr:from>
    <xdr:to>
      <xdr:col>0</xdr:col>
      <xdr:colOff>2617923</xdr:colOff>
      <xdr:row>8</xdr:row>
      <xdr:rowOff>331155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3156" y="3171825"/>
          <a:ext cx="234767" cy="235905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2392681</xdr:colOff>
      <xdr:row>10</xdr:row>
      <xdr:rowOff>78105</xdr:rowOff>
    </xdr:from>
    <xdr:to>
      <xdr:col>0</xdr:col>
      <xdr:colOff>2627448</xdr:colOff>
      <xdr:row>10</xdr:row>
      <xdr:rowOff>314010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92681" y="3745230"/>
          <a:ext cx="234767" cy="235905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2398396</xdr:colOff>
      <xdr:row>12</xdr:row>
      <xdr:rowOff>1905</xdr:rowOff>
    </xdr:from>
    <xdr:to>
      <xdr:col>0</xdr:col>
      <xdr:colOff>2633163</xdr:colOff>
      <xdr:row>13</xdr:row>
      <xdr:rowOff>39690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98396" y="4259580"/>
          <a:ext cx="234767" cy="23781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2417446</xdr:colOff>
      <xdr:row>15</xdr:row>
      <xdr:rowOff>168226</xdr:rowOff>
    </xdr:from>
    <xdr:to>
      <xdr:col>0</xdr:col>
      <xdr:colOff>2652213</xdr:colOff>
      <xdr:row>16</xdr:row>
      <xdr:rowOff>30751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17446" y="5011322"/>
          <a:ext cx="234767" cy="236198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2392680</xdr:colOff>
      <xdr:row>25</xdr:row>
      <xdr:rowOff>228600</xdr:rowOff>
    </xdr:from>
    <xdr:to>
      <xdr:col>0</xdr:col>
      <xdr:colOff>2630445</xdr:colOff>
      <xdr:row>27</xdr:row>
      <xdr:rowOff>24405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92680" y="7458075"/>
          <a:ext cx="237765" cy="24348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2392680</xdr:colOff>
      <xdr:row>29</xdr:row>
      <xdr:rowOff>83820</xdr:rowOff>
    </xdr:from>
    <xdr:to>
      <xdr:col>0</xdr:col>
      <xdr:colOff>2624348</xdr:colOff>
      <xdr:row>29</xdr:row>
      <xdr:rowOff>315488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92680" y="7307580"/>
          <a:ext cx="231668" cy="231668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2400300</xdr:colOff>
      <xdr:row>19</xdr:row>
      <xdr:rowOff>76200</xdr:rowOff>
    </xdr:from>
    <xdr:to>
      <xdr:col>0</xdr:col>
      <xdr:colOff>2616640</xdr:colOff>
      <xdr:row>19</xdr:row>
      <xdr:rowOff>310200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A106C2B-1720-48C0-8C83-939033876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00300" y="5905500"/>
          <a:ext cx="216340" cy="23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35"/>
  <sheetViews>
    <sheetView tabSelected="1" zoomScaleNormal="100" workbookViewId="0">
      <selection activeCell="B18" sqref="B18"/>
    </sheetView>
  </sheetViews>
  <sheetFormatPr baseColWidth="10" defaultColWidth="50.7109375" defaultRowHeight="15.75" x14ac:dyDescent="0.25"/>
  <cols>
    <col min="1" max="1" width="40.7109375" style="1" customWidth="1"/>
    <col min="2" max="2" width="100.7109375" style="1" customWidth="1"/>
    <col min="3" max="16384" width="50.7109375" style="1"/>
  </cols>
  <sheetData>
    <row r="1" spans="1:2" x14ac:dyDescent="0.25">
      <c r="B1" s="2" t="s">
        <v>316</v>
      </c>
    </row>
    <row r="2" spans="1:2" ht="31.5" x14ac:dyDescent="0.5">
      <c r="A2" s="3"/>
      <c r="B2" s="54" t="s">
        <v>268</v>
      </c>
    </row>
    <row r="3" spans="1:2" x14ac:dyDescent="0.25">
      <c r="B3" s="54"/>
    </row>
    <row r="4" spans="1:2" x14ac:dyDescent="0.25">
      <c r="B4" s="54"/>
    </row>
    <row r="5" spans="1:2" ht="16.5" thickBot="1" x14ac:dyDescent="0.3"/>
    <row r="6" spans="1:2" ht="21.75" thickTop="1" x14ac:dyDescent="0.35">
      <c r="A6" s="16" t="s">
        <v>0</v>
      </c>
      <c r="B6" s="25" t="s">
        <v>7</v>
      </c>
    </row>
    <row r="7" spans="1:2" ht="109.9" customHeight="1" x14ac:dyDescent="0.25">
      <c r="A7" s="17" t="s">
        <v>194</v>
      </c>
      <c r="B7" s="4" t="str">
        <f>IF(B6=Filières!A2,TEXT(Filières!E43,0)&amp;", "&amp;TEXT(Filières!E97,0)&amp;", "&amp;TEXT(Filières!E58,0)&amp;", "&amp;TEXT(Filières!E48,0),IF(B6=Filières!A3,TEXT(Filières!E44,0)&amp;", "&amp;TEXT(Filières!E54,0),IF(B6=Filières!A4,TEXT(Filières!E55,0)&amp;", "&amp;TEXT(Filières!E93,0)&amp;", "&amp;TEXT(Filières!E70,0),IF(B6=Filières!A5,TEXT(Filières!E45,0)&amp;", "&amp;TEXT(Filières!E56,0)&amp;", "&amp;TEXT(Filières!E62,0)&amp;", "&amp;TEXT(Filières!E59,0)&amp;", "&amp;TEXT(Filières!E69,0),IF(B6=Filières!A6,TEXT(Filières!E61,0)&amp;", "&amp;TEXT(Filières!E60,0)&amp;", "&amp;TEXT(Filières!E53,0)&amp;", "&amp;TEXT(Filières!E84,0)&amp;", "&amp;TEXT(Filières!E85,0)&amp;", "&amp;TEXT(Filières!E95,0)&amp;", "&amp;TEXT(Filières!E94,0)&amp;", "&amp;TEXT(Filières!E96,0)&amp;", "&amp;TEXT(Filières!E98,0)&amp;", "&amp;TEXT(Filières!E64,0)&amp;", "&amp;TEXT(Filières!E65,0)&amp;", "&amp;TEXT(Filières!E89,0),IF(B6=Filières!A7,TEXT(Filières!E100,0)&amp;", "&amp;TEXT(Filières!E63,0)&amp;", "&amp;TEXT(Filières!E92,0)&amp;", "&amp;TEXT(Filières!E88,0),IF(B6=Filières!A8,TEXT(Filières!E50,0)&amp;", "&amp;TEXT(Filières!E66,0)&amp;", "&amp;TEXT(Filières!E71,0)&amp;", "&amp;TEXT(Filières!E83,0),IF(B6=Filières!A9,TEXT(Filières!E51,0)&amp;", "&amp;TEXT(Filières!E52,0)&amp;", "&amp;TEXT(Filières!E90,0)&amp;", "&amp;TEXT(Filières!E81,0)&amp;", "&amp;TEXT(Filières!E57,0)&amp;", "&amp;TEXT(Filières!E68,0),IF(B6=Filières!A10,TEXT(Filières!E91,0)&amp;", "&amp;TEXT(Filières!E82,0)&amp;", "&amp;TEXT(Filières!E67,0),IF(B6=Filières!A11,TEXT(Filières!E46,0)&amp;", "&amp;TEXT(Filières!E47,0)&amp;", "&amp;TEXT(Filières!E49,0)&amp;", "&amp;TEXT(Filières!E99,0)&amp;", "&amp;TEXT(Filières!E86,0)&amp;", "&amp;TEXT(Filières!E87,0),IF(B6=Filières!A12,TEXT(Filières!E80,0)&amp;", "&amp;TEXT(Filières!E72,0)&amp;", "&amp;TEXT(Filières!E77,0)&amp;", "&amp;TEXT(Filières!E76,0)&amp;", "&amp;TEXT(Filières!E73,0)&amp;", "&amp;TEXT(Filières!E78,0)&amp;", "&amp;TEXT(Filières!E74,0)&amp;", "&amp;TEXT(Filières!E79,0)&amp;", "&amp;TEXT(Filières!E75,0),"")))))))))))</f>
        <v>Adjoint Administratif, Rédacteur, Attaché, Administrateur</v>
      </c>
    </row>
    <row r="8" spans="1:2" x14ac:dyDescent="0.25">
      <c r="A8" s="5"/>
      <c r="B8" s="6"/>
    </row>
    <row r="9" spans="1:2" ht="31.15" customHeight="1" x14ac:dyDescent="0.25">
      <c r="A9" s="7" t="s">
        <v>272</v>
      </c>
      <c r="B9" s="26" t="s">
        <v>204</v>
      </c>
    </row>
    <row r="10" spans="1:2" x14ac:dyDescent="0.25">
      <c r="A10" s="5"/>
      <c r="B10" s="53"/>
    </row>
    <row r="11" spans="1:2" ht="31.15" customHeight="1" x14ac:dyDescent="0.25">
      <c r="A11" s="18" t="s">
        <v>2</v>
      </c>
      <c r="B11" s="26" t="s">
        <v>28</v>
      </c>
    </row>
    <row r="12" spans="1:2" x14ac:dyDescent="0.25">
      <c r="A12" s="19"/>
      <c r="B12" s="6"/>
    </row>
    <row r="13" spans="1:2" x14ac:dyDescent="0.25">
      <c r="A13" s="18" t="s">
        <v>3</v>
      </c>
      <c r="B13" s="27" t="s">
        <v>190</v>
      </c>
    </row>
    <row r="14" spans="1:2" x14ac:dyDescent="0.25">
      <c r="A14" s="14" t="s">
        <v>196</v>
      </c>
      <c r="B14" s="15">
        <f>IF(ISERROR(VLOOKUP(B11&amp;" "&amp;B13,Donnees,6,FALSE))=TRUE,"Echelon inexistant",VLOOKUP(B11&amp;" "&amp;B13,Donnees,6,FALSE))</f>
        <v>367</v>
      </c>
    </row>
    <row r="15" spans="1:2" x14ac:dyDescent="0.25">
      <c r="A15" s="14" t="s">
        <v>197</v>
      </c>
      <c r="B15" s="15">
        <f>IF(B14&gt;0,IFERROR(VLOOKUP(B14,Indices!$A$2:$B$929,2,FALSE),"Echelon inexistant"),"")</f>
        <v>361</v>
      </c>
    </row>
    <row r="16" spans="1:2" ht="29.25" x14ac:dyDescent="0.25">
      <c r="A16" s="23" t="s">
        <v>311</v>
      </c>
      <c r="B16" s="28" t="s">
        <v>313</v>
      </c>
    </row>
    <row r="17" spans="1:2" x14ac:dyDescent="0.25">
      <c r="A17" s="5"/>
      <c r="B17" s="29" t="str">
        <f>IF(B14="Echelon inexistant","Non_concerné",IF(ISNONTEXT(B14),"Non_concerné",IF(B14="HEB bis","HEB_bis",B14)))</f>
        <v>Non_concerné</v>
      </c>
    </row>
    <row r="18" spans="1:2" x14ac:dyDescent="0.25">
      <c r="A18" s="18" t="s">
        <v>207</v>
      </c>
      <c r="B18" s="20">
        <f>5907.34/12/100</f>
        <v>4.9227833333333333</v>
      </c>
    </row>
    <row r="19" spans="1:2" x14ac:dyDescent="0.25">
      <c r="A19" s="5"/>
      <c r="B19" s="6"/>
    </row>
    <row r="20" spans="1:2" ht="29.25" x14ac:dyDescent="0.25">
      <c r="A20" s="8" t="s">
        <v>273</v>
      </c>
      <c r="B20" s="13"/>
    </row>
    <row r="21" spans="1:2" x14ac:dyDescent="0.25">
      <c r="A21" s="5"/>
      <c r="B21" s="9"/>
    </row>
    <row r="22" spans="1:2" x14ac:dyDescent="0.25">
      <c r="A22" s="18" t="s">
        <v>209</v>
      </c>
      <c r="B22" s="9">
        <v>35</v>
      </c>
    </row>
    <row r="23" spans="1:2" x14ac:dyDescent="0.25">
      <c r="A23" s="5"/>
      <c r="B23" s="6"/>
    </row>
    <row r="24" spans="1:2" ht="16.5" thickBot="1" x14ac:dyDescent="0.3">
      <c r="A24" s="10" t="s">
        <v>208</v>
      </c>
      <c r="B24" s="11">
        <f>IF(B15="Echelon inexistant",IF(B16="Non concerné","",IF(B20&gt;0,IF(B20&gt;35,VLOOKUP(B16,Hors_echelle,2,FALSE),VLOOKUP(B16,Hors_echelle,2,FALSE)*(B20/B22)),"")),IF(B15&gt;0,IF(B15&lt;361,IF(B20&gt;35,(B18*361),(B18*361)*(B20/B22)),IF(B20&gt;35,(B18*B15),(B18*B15)*(B20/B22))),""))</f>
        <v>0</v>
      </c>
    </row>
    <row r="25" spans="1:2" ht="17.25" thickTop="1" thickBot="1" x14ac:dyDescent="0.3"/>
    <row r="26" spans="1:2" ht="19.5" thickTop="1" x14ac:dyDescent="0.3">
      <c r="A26" s="55" t="s">
        <v>269</v>
      </c>
      <c r="B26" s="56"/>
    </row>
    <row r="27" spans="1:2" x14ac:dyDescent="0.25">
      <c r="A27" s="14" t="s">
        <v>270</v>
      </c>
      <c r="B27" s="21"/>
    </row>
    <row r="28" spans="1:2" x14ac:dyDescent="0.25">
      <c r="A28" s="14" t="s">
        <v>271</v>
      </c>
      <c r="B28" s="22" t="str">
        <f>IF(B27&gt;0,VLOOKUP(B27,Indices!$A$2:$B$929,2,FALSE),"")</f>
        <v/>
      </c>
    </row>
    <row r="29" spans="1:2" x14ac:dyDescent="0.25">
      <c r="A29" s="5"/>
      <c r="B29" s="12"/>
    </row>
    <row r="30" spans="1:2" ht="29.25" x14ac:dyDescent="0.25">
      <c r="A30" s="8" t="s">
        <v>273</v>
      </c>
      <c r="B30" s="13"/>
    </row>
    <row r="31" spans="1:2" x14ac:dyDescent="0.25">
      <c r="A31" s="7"/>
      <c r="B31" s="9"/>
    </row>
    <row r="32" spans="1:2" x14ac:dyDescent="0.25">
      <c r="A32" s="18" t="s">
        <v>209</v>
      </c>
      <c r="B32" s="9">
        <v>35</v>
      </c>
    </row>
    <row r="33" spans="1:2" x14ac:dyDescent="0.25">
      <c r="A33" s="5"/>
      <c r="B33" s="12"/>
    </row>
    <row r="34" spans="1:2" ht="16.5" thickBot="1" x14ac:dyDescent="0.3">
      <c r="A34" s="10" t="s">
        <v>208</v>
      </c>
      <c r="B34" s="24" t="str">
        <f>IF(B27&gt;0,IF(B28&lt;361,IF(B30&gt;35,(361*B18),(361*B18)*(B30/B32)),IF(B30&gt;35,(B28*B18),(B28*B18)*(B30/B32))),"")</f>
        <v/>
      </c>
    </row>
    <row r="35" spans="1:2" ht="16.5" thickTop="1" x14ac:dyDescent="0.25"/>
  </sheetData>
  <sheetProtection algorithmName="SHA-512" hashValue="p+aJtVfcvGcJ6gnGscG1hk07/sx6Gk8hSAaU39Y7HfIJCrsG5d9iANuf6IUu38fGRhrhO0Nd/PJTGjvKr0K+3A==" saltValue="xG47EC5TUfFkMw6NneWaAA==" spinCount="100000" sheet="1" objects="1" scenarios="1"/>
  <mergeCells count="2">
    <mergeCell ref="B2:B4"/>
    <mergeCell ref="A26:B26"/>
  </mergeCells>
  <dataValidations count="5">
    <dataValidation type="list" showInputMessage="1" showErrorMessage="1" sqref="B6" xr:uid="{00000000-0002-0000-0000-000000000000}">
      <formula1>filieres</formula1>
    </dataValidation>
    <dataValidation type="list" showInputMessage="1" showErrorMessage="1" sqref="B9" xr:uid="{00000000-0002-0000-0000-000001000000}">
      <formula1>INDIRECT($B6)</formula1>
    </dataValidation>
    <dataValidation type="list" showInputMessage="1" showErrorMessage="1" sqref="B11" xr:uid="{00000000-0002-0000-0000-000002000000}">
      <formula1>INDIRECT($B9)</formula1>
    </dataValidation>
    <dataValidation type="list" showInputMessage="1" showErrorMessage="1" sqref="B13" xr:uid="{00000000-0002-0000-0000-000003000000}">
      <formula1>Echelons</formula1>
    </dataValidation>
    <dataValidation type="list" allowBlank="1" showInputMessage="1" showErrorMessage="1" sqref="B16" xr:uid="{3FE5563A-E9F8-42F7-A959-37A8D5EC6BC8}">
      <formula1>INDIRECT($B$17)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7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I100"/>
  <sheetViews>
    <sheetView workbookViewId="0">
      <selection activeCell="E8" sqref="E8"/>
    </sheetView>
  </sheetViews>
  <sheetFormatPr baseColWidth="10" defaultRowHeight="15" x14ac:dyDescent="0.25"/>
  <cols>
    <col min="1" max="1" width="39.140625" bestFit="1" customWidth="1"/>
    <col min="3" max="3" width="34.42578125" bestFit="1" customWidth="1"/>
    <col min="5" max="5" width="49.140625" bestFit="1" customWidth="1"/>
    <col min="7" max="7" width="54.28515625" bestFit="1" customWidth="1"/>
    <col min="9" max="9" width="55.28515625" bestFit="1" customWidth="1"/>
  </cols>
  <sheetData>
    <row r="1" spans="1:9" x14ac:dyDescent="0.25">
      <c r="A1" s="30" t="s">
        <v>6</v>
      </c>
      <c r="I1" s="30" t="s">
        <v>205</v>
      </c>
    </row>
    <row r="2" spans="1:9" x14ac:dyDescent="0.25">
      <c r="A2" s="31" t="s">
        <v>7</v>
      </c>
      <c r="I2" s="31" t="s">
        <v>305</v>
      </c>
    </row>
    <row r="3" spans="1:9" x14ac:dyDescent="0.25">
      <c r="A3" s="31" t="s">
        <v>9</v>
      </c>
      <c r="I3" s="31" t="s">
        <v>192</v>
      </c>
    </row>
    <row r="4" spans="1:9" x14ac:dyDescent="0.25">
      <c r="A4" s="31" t="s">
        <v>198</v>
      </c>
      <c r="I4" s="31" t="s">
        <v>191</v>
      </c>
    </row>
    <row r="5" spans="1:9" x14ac:dyDescent="0.25">
      <c r="A5" s="31" t="s">
        <v>199</v>
      </c>
      <c r="I5" s="31" t="s">
        <v>180</v>
      </c>
    </row>
    <row r="6" spans="1:9" x14ac:dyDescent="0.25">
      <c r="A6" s="31" t="s">
        <v>200</v>
      </c>
      <c r="I6" s="31" t="s">
        <v>181</v>
      </c>
    </row>
    <row r="7" spans="1:9" x14ac:dyDescent="0.25">
      <c r="A7" s="31" t="s">
        <v>201</v>
      </c>
      <c r="I7" s="31" t="s">
        <v>182</v>
      </c>
    </row>
    <row r="8" spans="1:9" x14ac:dyDescent="0.25">
      <c r="A8" s="31" t="s">
        <v>202</v>
      </c>
      <c r="I8" s="31" t="s">
        <v>183</v>
      </c>
    </row>
    <row r="9" spans="1:9" x14ac:dyDescent="0.25">
      <c r="A9" s="31" t="s">
        <v>11</v>
      </c>
      <c r="I9" s="31" t="s">
        <v>184</v>
      </c>
    </row>
    <row r="10" spans="1:9" x14ac:dyDescent="0.25">
      <c r="A10" s="31" t="s">
        <v>10</v>
      </c>
      <c r="I10" s="31" t="s">
        <v>185</v>
      </c>
    </row>
    <row r="11" spans="1:9" x14ac:dyDescent="0.25">
      <c r="A11" s="31" t="s">
        <v>8</v>
      </c>
      <c r="I11" s="31" t="s">
        <v>186</v>
      </c>
    </row>
    <row r="12" spans="1:9" x14ac:dyDescent="0.25">
      <c r="A12" s="31" t="s">
        <v>203</v>
      </c>
      <c r="I12" s="31" t="s">
        <v>187</v>
      </c>
    </row>
    <row r="13" spans="1:9" x14ac:dyDescent="0.25">
      <c r="I13" s="31" t="s">
        <v>188</v>
      </c>
    </row>
    <row r="14" spans="1:9" x14ac:dyDescent="0.25">
      <c r="A14" s="30" t="str">
        <f>A2</f>
        <v>Administrative</v>
      </c>
      <c r="C14" s="30" t="str">
        <f>A3</f>
        <v>Animation</v>
      </c>
      <c r="E14" s="30" t="str">
        <f>A4</f>
        <v>Culturelle_enseignement_artistique</v>
      </c>
      <c r="G14" s="30" t="str">
        <f>A5</f>
        <v>Culturelle_patrimoine_bibliothèque</v>
      </c>
      <c r="I14" s="31" t="s">
        <v>189</v>
      </c>
    </row>
    <row r="15" spans="1:9" x14ac:dyDescent="0.25">
      <c r="A15" s="31" t="str">
        <f>Grades!G1</f>
        <v>Adjoint_Administratif</v>
      </c>
      <c r="C15" s="31" t="str">
        <f>Grades!A7</f>
        <v>Adjoint_animation</v>
      </c>
      <c r="E15" s="31" t="str">
        <f>Grades!A12</f>
        <v>Assistant_enseignement_artistique</v>
      </c>
      <c r="G15" s="31" t="str">
        <f>Grades!A22</f>
        <v>Adjoint_patrimoine</v>
      </c>
      <c r="I15" s="31" t="s">
        <v>190</v>
      </c>
    </row>
    <row r="16" spans="1:9" x14ac:dyDescent="0.25">
      <c r="A16" s="31" t="str">
        <f>Grades!E1</f>
        <v>Rédacteur</v>
      </c>
      <c r="C16" s="31" t="str">
        <f>Grades!C7</f>
        <v>Animateur</v>
      </c>
      <c r="E16" s="31" t="str">
        <f>Grades!C12</f>
        <v>Professeur_enseignement_artistique</v>
      </c>
      <c r="G16" s="31" t="str">
        <f>Grades!A17</f>
        <v>Assistant_conservation</v>
      </c>
      <c r="I16" s="31" t="s">
        <v>274</v>
      </c>
    </row>
    <row r="17" spans="1:9" x14ac:dyDescent="0.25">
      <c r="A17" s="31" t="str">
        <f>Grades!C1</f>
        <v>Attaché</v>
      </c>
      <c r="E17" s="31" t="str">
        <f>Grades!E12</f>
        <v>Directeur_établissement_enseignement_artistique</v>
      </c>
      <c r="G17" s="31" t="str">
        <f>Grades!E22</f>
        <v>Bibliothécaire</v>
      </c>
      <c r="I17" s="31" t="s">
        <v>275</v>
      </c>
    </row>
    <row r="18" spans="1:9" x14ac:dyDescent="0.25">
      <c r="A18" s="31" t="str">
        <f>Grades!A1</f>
        <v>Administrateur</v>
      </c>
      <c r="G18" s="31" t="str">
        <f>Grades!E17</f>
        <v>Attaché_conservation_patrimoine</v>
      </c>
      <c r="I18" s="36" t="s">
        <v>310</v>
      </c>
    </row>
    <row r="19" spans="1:9" x14ac:dyDescent="0.25">
      <c r="G19" s="31" t="str">
        <f>Grades!C22</f>
        <v>Conservateur_bibliothèque</v>
      </c>
      <c r="I19" s="31" t="s">
        <v>304</v>
      </c>
    </row>
    <row r="20" spans="1:9" x14ac:dyDescent="0.25">
      <c r="I20" s="31" t="s">
        <v>193</v>
      </c>
    </row>
    <row r="21" spans="1:9" x14ac:dyDescent="0.25">
      <c r="A21" s="30" t="str">
        <f>A6</f>
        <v>Médico_sociale</v>
      </c>
      <c r="C21" s="33" t="str">
        <f>A7</f>
        <v>Médico_technique</v>
      </c>
      <c r="E21" s="33" t="str">
        <f>A8</f>
        <v>Police_municipale</v>
      </c>
      <c r="G21" s="33" t="str">
        <f>A9</f>
        <v>Sociale</v>
      </c>
    </row>
    <row r="22" spans="1:9" x14ac:dyDescent="0.25">
      <c r="A22" s="31" t="str">
        <f>Grades!A27</f>
        <v>Auxiliaire_soins</v>
      </c>
      <c r="C22" s="31" t="str">
        <f>Grades!A44</f>
        <v>Technicien_paramédical_extinction</v>
      </c>
      <c r="E22" s="31" t="str">
        <f>Grades!A59</f>
        <v>Agent_police_municipale</v>
      </c>
      <c r="G22" s="31" t="str">
        <f>Grades!A49</f>
        <v>Agent_social</v>
      </c>
    </row>
    <row r="23" spans="1:9" x14ac:dyDescent="0.25">
      <c r="A23" s="31" t="str">
        <f>Grades!C27</f>
        <v>Auxiliaire_puériculture</v>
      </c>
      <c r="C23" s="31" t="str">
        <f>Grades!C44</f>
        <v>Biologiste_vétérinaire_pharmacien</v>
      </c>
      <c r="E23" s="31" t="str">
        <f>Grades!C59</f>
        <v>Chef_service_police_municipale</v>
      </c>
      <c r="G23" s="31" t="str">
        <f>Grades!C49</f>
        <v>Agent_spécialisé_écoles_maternelles</v>
      </c>
    </row>
    <row r="24" spans="1:9" ht="60" x14ac:dyDescent="0.25">
      <c r="A24" s="31" t="str">
        <f>Grades!E27</f>
        <v>Aide_soignant</v>
      </c>
      <c r="B24" s="40"/>
      <c r="C24" s="38" t="str">
        <f>Grades!E44</f>
        <v>Pédicure_podologue_ergothérapeute_psychomotricien_orthoptiste_manipulateur_électroradiologie_médicale</v>
      </c>
      <c r="D24" s="40"/>
      <c r="E24" s="38" t="str">
        <f>Grades!E59</f>
        <v>Directeur_police_municipale</v>
      </c>
      <c r="F24" s="40"/>
      <c r="G24" s="41" t="str">
        <f>Grades!E49</f>
        <v>Moniteur_éducateur_intervenant_familial</v>
      </c>
    </row>
    <row r="25" spans="1:9" ht="30" x14ac:dyDescent="0.25">
      <c r="A25" s="41" t="str">
        <f>Grades!G27</f>
        <v>Infirmier_extinction</v>
      </c>
      <c r="B25" s="34"/>
      <c r="C25" s="37" t="str">
        <f>Grades!G44</f>
        <v>Masseur_kinésithérapeute_orthophoniste</v>
      </c>
      <c r="D25" s="34"/>
      <c r="E25" s="38" t="str">
        <f>Grades!G59</f>
        <v>Garde_champêtre</v>
      </c>
      <c r="F25" s="34"/>
      <c r="G25" s="36" t="str">
        <f>Grades!G49</f>
        <v>Educateur_jeunes_enfants</v>
      </c>
    </row>
    <row r="26" spans="1:9" x14ac:dyDescent="0.25">
      <c r="A26" s="36" t="str">
        <f>Grades!A31</f>
        <v>Infirmier_soins_généraux</v>
      </c>
      <c r="G26" s="31" t="str">
        <f>Grades!A54</f>
        <v>Assistant_socio_éducatif</v>
      </c>
    </row>
    <row r="27" spans="1:9" x14ac:dyDescent="0.25">
      <c r="A27" s="31" t="str">
        <f>Grades!C31</f>
        <v>Puéricultrice_décret_92_859_extinction</v>
      </c>
      <c r="G27" s="31" t="str">
        <f>Grades!C54</f>
        <v>Conseiller_socio_éducatif</v>
      </c>
    </row>
    <row r="28" spans="1:9" x14ac:dyDescent="0.25">
      <c r="A28" s="31" t="str">
        <f>Grades!E31</f>
        <v>Psychologue</v>
      </c>
    </row>
    <row r="29" spans="1:9" x14ac:dyDescent="0.25">
      <c r="A29" s="31" t="str">
        <f>Grades!G31</f>
        <v>Puéricultrice_cadre_santé_extinction</v>
      </c>
    </row>
    <row r="30" spans="1:9" x14ac:dyDescent="0.25">
      <c r="A30" s="31" t="str">
        <f>Grades!A35</f>
        <v>Sage_femme</v>
      </c>
    </row>
    <row r="31" spans="1:9" ht="30" x14ac:dyDescent="0.25">
      <c r="A31" s="42" t="str">
        <f>Grades!E35</f>
        <v>Cadre_santé_infirmiers_techniciens_paramédicaux_extinction</v>
      </c>
    </row>
    <row r="32" spans="1:9" x14ac:dyDescent="0.25">
      <c r="A32" s="31" t="str">
        <f>Grades!G35</f>
        <v>Cadre_santé_paramédicaux</v>
      </c>
    </row>
    <row r="33" spans="1:5" x14ac:dyDescent="0.25">
      <c r="A33" s="31" t="str">
        <f>Grades!A39</f>
        <v>Médecin</v>
      </c>
    </row>
    <row r="35" spans="1:5" x14ac:dyDescent="0.25">
      <c r="A35" s="30" t="str">
        <f>A10</f>
        <v>Sportive</v>
      </c>
      <c r="C35" s="30" t="str">
        <f>A11</f>
        <v>Technique</v>
      </c>
    </row>
    <row r="36" spans="1:5" x14ac:dyDescent="0.25">
      <c r="A36" s="39" t="str">
        <f>Grades!A65</f>
        <v>Opérateur_activités_physiques_sportives</v>
      </c>
      <c r="C36" s="31" t="str">
        <f>Grades!A70</f>
        <v>Adjoint_technique</v>
      </c>
    </row>
    <row r="37" spans="1:5" ht="30" x14ac:dyDescent="0.25">
      <c r="A37" s="39" t="str">
        <f>Grades!C65</f>
        <v>Educateur_activités_physiques_sportives</v>
      </c>
      <c r="C37" s="39" t="str">
        <f>Grades!C75</f>
        <v>Adjoint_technique_établissements_enseignement</v>
      </c>
    </row>
    <row r="38" spans="1:5" x14ac:dyDescent="0.25">
      <c r="A38" s="39" t="str">
        <f>Grades!E65</f>
        <v>Conseiller_activités_physiques_sportives</v>
      </c>
      <c r="C38" s="31" t="str">
        <f>Grades!C70</f>
        <v>Agent_maîtrise</v>
      </c>
    </row>
    <row r="39" spans="1:5" x14ac:dyDescent="0.25">
      <c r="C39" s="31" t="str">
        <f>Grades!E70</f>
        <v>Technicien</v>
      </c>
    </row>
    <row r="40" spans="1:5" x14ac:dyDescent="0.25">
      <c r="C40" s="41" t="str">
        <f>Grades!G70</f>
        <v>Ingénieur</v>
      </c>
    </row>
    <row r="41" spans="1:5" x14ac:dyDescent="0.25">
      <c r="C41" s="36" t="str">
        <f>Grades!A75</f>
        <v>Ingénieur_chef</v>
      </c>
    </row>
    <row r="42" spans="1:5" x14ac:dyDescent="0.25">
      <c r="A42" s="30" t="str">
        <f>A12</f>
        <v>EMPLOI_FONCTIONNEL</v>
      </c>
      <c r="E42" s="30" t="s">
        <v>195</v>
      </c>
    </row>
    <row r="43" spans="1:5" ht="45" x14ac:dyDescent="0.25">
      <c r="A43" s="39" t="str">
        <f>Grades!A80</f>
        <v>Directeur_général_services_techniques_communes_établissements_publics_coopération_intercommunale_fiscalité_propre</v>
      </c>
      <c r="E43" s="41" t="s">
        <v>15</v>
      </c>
    </row>
    <row r="44" spans="1:5" ht="60" x14ac:dyDescent="0.25">
      <c r="A44" s="39" t="str">
        <f>Grades!C80</f>
        <v>Directeur_services_techniques_communes_directeur_général_établissements_publics_coopération_intercommunale_fiscalité_propre</v>
      </c>
      <c r="E44" s="41" t="s">
        <v>23</v>
      </c>
    </row>
    <row r="45" spans="1:5" x14ac:dyDescent="0.25">
      <c r="A45" s="39" t="str">
        <f>Grades!E80</f>
        <v>Directeur_général_services_communes</v>
      </c>
      <c r="E45" s="41" t="s">
        <v>34</v>
      </c>
    </row>
    <row r="46" spans="1:5" ht="45" x14ac:dyDescent="0.25">
      <c r="A46" s="39" t="str">
        <f>Grades!G80</f>
        <v>Directeur_général_établissements_publics_locaux_assimilés_communes_plus_400000_habitants</v>
      </c>
      <c r="E46" s="41" t="s">
        <v>127</v>
      </c>
    </row>
    <row r="47" spans="1:5" ht="30" x14ac:dyDescent="0.25">
      <c r="A47" s="39" t="str">
        <f>Grades!A89</f>
        <v>Directeur_général_adjoint_services_communes</v>
      </c>
      <c r="E47" s="41" t="s">
        <v>307</v>
      </c>
    </row>
    <row r="48" spans="1:5" ht="30" x14ac:dyDescent="0.25">
      <c r="A48" s="39" t="str">
        <f>Grades!C89</f>
        <v>Directeur_général_services_départements</v>
      </c>
      <c r="E48" s="41" t="s">
        <v>12</v>
      </c>
    </row>
    <row r="49" spans="1:5" ht="30" x14ac:dyDescent="0.25">
      <c r="A49" s="39" t="str">
        <f>Grades!E89</f>
        <v>Directeur_général_adjoint_services_départements</v>
      </c>
      <c r="E49" s="41" t="s">
        <v>130</v>
      </c>
    </row>
    <row r="50" spans="1:5" x14ac:dyDescent="0.25">
      <c r="A50" s="39" t="str">
        <f>Grades!G89</f>
        <v>Directeur_général_services_régions</v>
      </c>
      <c r="E50" s="41" t="s">
        <v>109</v>
      </c>
    </row>
    <row r="51" spans="1:5" ht="30" x14ac:dyDescent="0.25">
      <c r="A51" s="39" t="str">
        <f>Grades!A96</f>
        <v>Directeur_général_adjoint_services_régions</v>
      </c>
      <c r="E51" s="41" t="s">
        <v>77</v>
      </c>
    </row>
    <row r="52" spans="1:5" x14ac:dyDescent="0.25">
      <c r="E52" s="41" t="s">
        <v>99</v>
      </c>
    </row>
    <row r="53" spans="1:5" x14ac:dyDescent="0.25">
      <c r="E53" s="41" t="s">
        <v>89</v>
      </c>
    </row>
    <row r="54" spans="1:5" x14ac:dyDescent="0.25">
      <c r="E54" s="41" t="s">
        <v>22</v>
      </c>
    </row>
    <row r="55" spans="1:5" x14ac:dyDescent="0.25">
      <c r="E55" s="41" t="s">
        <v>33</v>
      </c>
    </row>
    <row r="56" spans="1:5" x14ac:dyDescent="0.25">
      <c r="E56" s="41" t="s">
        <v>35</v>
      </c>
    </row>
    <row r="57" spans="1:5" x14ac:dyDescent="0.25">
      <c r="E57" s="41" t="s">
        <v>79</v>
      </c>
    </row>
    <row r="58" spans="1:5" x14ac:dyDescent="0.25">
      <c r="E58" s="41" t="s">
        <v>13</v>
      </c>
    </row>
    <row r="59" spans="1:5" x14ac:dyDescent="0.25">
      <c r="E59" s="41" t="s">
        <v>41</v>
      </c>
    </row>
    <row r="60" spans="1:5" x14ac:dyDescent="0.25">
      <c r="E60" s="41" t="s">
        <v>49</v>
      </c>
    </row>
    <row r="61" spans="1:5" x14ac:dyDescent="0.25">
      <c r="E61" s="41" t="s">
        <v>48</v>
      </c>
    </row>
    <row r="62" spans="1:5" x14ac:dyDescent="0.25">
      <c r="E62" s="41" t="s">
        <v>36</v>
      </c>
    </row>
    <row r="63" spans="1:5" x14ac:dyDescent="0.25">
      <c r="E63" s="41" t="s">
        <v>81</v>
      </c>
    </row>
    <row r="64" spans="1:5" x14ac:dyDescent="0.25">
      <c r="E64" s="41" t="s">
        <v>56</v>
      </c>
    </row>
    <row r="65" spans="5:5" x14ac:dyDescent="0.25">
      <c r="E65" s="41" t="s">
        <v>72</v>
      </c>
    </row>
    <row r="66" spans="5:5" x14ac:dyDescent="0.25">
      <c r="E66" s="41" t="s">
        <v>114</v>
      </c>
    </row>
    <row r="67" spans="5:5" x14ac:dyDescent="0.25">
      <c r="E67" s="41" t="s">
        <v>125</v>
      </c>
    </row>
    <row r="68" spans="5:5" x14ac:dyDescent="0.25">
      <c r="E68" s="41" t="s">
        <v>80</v>
      </c>
    </row>
    <row r="69" spans="5:5" x14ac:dyDescent="0.25">
      <c r="E69" s="41" t="s">
        <v>39</v>
      </c>
    </row>
    <row r="70" spans="5:5" x14ac:dyDescent="0.25">
      <c r="E70" s="41" t="s">
        <v>32</v>
      </c>
    </row>
    <row r="71" spans="5:5" x14ac:dyDescent="0.25">
      <c r="E71" s="41" t="s">
        <v>117</v>
      </c>
    </row>
    <row r="72" spans="5:5" x14ac:dyDescent="0.25">
      <c r="E72" s="41" t="s">
        <v>145</v>
      </c>
    </row>
    <row r="73" spans="5:5" x14ac:dyDescent="0.25">
      <c r="E73" s="41" t="s">
        <v>160</v>
      </c>
    </row>
    <row r="74" spans="5:5" x14ac:dyDescent="0.25">
      <c r="E74" s="41" t="s">
        <v>169</v>
      </c>
    </row>
    <row r="75" spans="5:5" x14ac:dyDescent="0.25">
      <c r="E75" s="41" t="s">
        <v>176</v>
      </c>
    </row>
    <row r="76" spans="5:5" x14ac:dyDescent="0.25">
      <c r="E76" s="41" t="s">
        <v>157</v>
      </c>
    </row>
    <row r="77" spans="5:5" x14ac:dyDescent="0.25">
      <c r="E77" s="41" t="s">
        <v>149</v>
      </c>
    </row>
    <row r="78" spans="5:5" x14ac:dyDescent="0.25">
      <c r="E78" s="41" t="s">
        <v>166</v>
      </c>
    </row>
    <row r="79" spans="5:5" x14ac:dyDescent="0.25">
      <c r="E79" s="41" t="s">
        <v>172</v>
      </c>
    </row>
    <row r="80" spans="5:5" x14ac:dyDescent="0.25">
      <c r="E80" s="41" t="s">
        <v>147</v>
      </c>
    </row>
    <row r="81" spans="5:5" x14ac:dyDescent="0.25">
      <c r="E81" s="41" t="s">
        <v>101</v>
      </c>
    </row>
    <row r="82" spans="5:5" x14ac:dyDescent="0.25">
      <c r="E82" s="41" t="s">
        <v>122</v>
      </c>
    </row>
    <row r="83" spans="5:5" x14ac:dyDescent="0.25">
      <c r="E83" s="41" t="s">
        <v>106</v>
      </c>
    </row>
    <row r="84" spans="5:5" x14ac:dyDescent="0.25">
      <c r="E84" s="41" t="s">
        <v>59</v>
      </c>
    </row>
    <row r="85" spans="5:5" x14ac:dyDescent="0.25">
      <c r="E85" s="41" t="s">
        <v>50</v>
      </c>
    </row>
    <row r="86" spans="5:5" x14ac:dyDescent="0.25">
      <c r="E86" s="41" t="s">
        <v>135</v>
      </c>
    </row>
    <row r="87" spans="5:5" x14ac:dyDescent="0.25">
      <c r="E87" s="41" t="s">
        <v>138</v>
      </c>
    </row>
    <row r="88" spans="5:5" x14ac:dyDescent="0.25">
      <c r="E88" s="41" t="s">
        <v>93</v>
      </c>
    </row>
    <row r="89" spans="5:5" x14ac:dyDescent="0.25">
      <c r="E89" s="41" t="s">
        <v>55</v>
      </c>
    </row>
    <row r="90" spans="5:5" x14ac:dyDescent="0.25">
      <c r="E90" s="41" t="s">
        <v>78</v>
      </c>
    </row>
    <row r="91" spans="5:5" x14ac:dyDescent="0.25">
      <c r="E91" s="41" t="s">
        <v>119</v>
      </c>
    </row>
    <row r="92" spans="5:5" x14ac:dyDescent="0.25">
      <c r="E92" s="41" t="s">
        <v>92</v>
      </c>
    </row>
    <row r="93" spans="5:5" x14ac:dyDescent="0.25">
      <c r="E93" s="41" t="s">
        <v>31</v>
      </c>
    </row>
    <row r="94" spans="5:5" x14ac:dyDescent="0.25">
      <c r="E94" s="41" t="s">
        <v>51</v>
      </c>
    </row>
    <row r="95" spans="5:5" x14ac:dyDescent="0.25">
      <c r="E95" s="41" t="s">
        <v>64</v>
      </c>
    </row>
    <row r="96" spans="5:5" x14ac:dyDescent="0.25">
      <c r="E96" s="41" t="s">
        <v>67</v>
      </c>
    </row>
    <row r="97" spans="5:5" x14ac:dyDescent="0.25">
      <c r="E97" s="41" t="s">
        <v>14</v>
      </c>
    </row>
    <row r="98" spans="5:5" x14ac:dyDescent="0.25">
      <c r="E98" s="41" t="s">
        <v>53</v>
      </c>
    </row>
    <row r="99" spans="5:5" x14ac:dyDescent="0.25">
      <c r="E99" s="41" t="s">
        <v>132</v>
      </c>
    </row>
    <row r="100" spans="5:5" x14ac:dyDescent="0.25">
      <c r="E100" s="41" t="s">
        <v>315</v>
      </c>
    </row>
  </sheetData>
  <sheetProtection algorithmName="SHA-512" hashValue="VEKVioKFUJicDdtmCcO7VjyJELmhbje8LwQyHPy+4ERsCoplo+yH+v3yszc3tL4HW5Yrs9IwvLAhOdTew6XOuw==" saltValue="wEDfk807OiOqWCtvWi0NHg==" spinCount="100000" sheet="1" objects="1" scenarios="1"/>
  <autoFilter ref="A1:A11" xr:uid="{00000000-0009-0000-0000-000001000000}"/>
  <sortState xmlns:xlrd2="http://schemas.microsoft.com/office/spreadsheetml/2017/richdata2" ref="E43:E100">
    <sortCondition ref="E43:E100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G99"/>
  <sheetViews>
    <sheetView workbookViewId="0">
      <selection activeCell="E8" sqref="E8"/>
    </sheetView>
  </sheetViews>
  <sheetFormatPr baseColWidth="10" defaultRowHeight="15" x14ac:dyDescent="0.25"/>
  <cols>
    <col min="1" max="1" width="56.140625" bestFit="1" customWidth="1"/>
    <col min="3" max="3" width="59.5703125" bestFit="1" customWidth="1"/>
    <col min="5" max="5" width="66.42578125" bestFit="1" customWidth="1"/>
    <col min="7" max="7" width="42.28515625" bestFit="1" customWidth="1"/>
  </cols>
  <sheetData>
    <row r="1" spans="1:7" x14ac:dyDescent="0.25">
      <c r="A1" s="30" t="s">
        <v>12</v>
      </c>
      <c r="C1" s="30" t="s">
        <v>13</v>
      </c>
      <c r="E1" s="30" t="s">
        <v>14</v>
      </c>
      <c r="G1" s="30" t="s">
        <v>204</v>
      </c>
    </row>
    <row r="2" spans="1:7" x14ac:dyDescent="0.25">
      <c r="A2" s="31" t="s">
        <v>12</v>
      </c>
      <c r="C2" s="31" t="s">
        <v>13</v>
      </c>
      <c r="E2" s="31" t="s">
        <v>14</v>
      </c>
      <c r="G2" s="31" t="s">
        <v>28</v>
      </c>
    </row>
    <row r="3" spans="1:7" x14ac:dyDescent="0.25">
      <c r="A3" s="31" t="s">
        <v>17</v>
      </c>
      <c r="C3" s="31" t="s">
        <v>18</v>
      </c>
      <c r="E3" s="31" t="s">
        <v>21</v>
      </c>
      <c r="G3" s="31" t="s">
        <v>26</v>
      </c>
    </row>
    <row r="4" spans="1:7" x14ac:dyDescent="0.25">
      <c r="A4" s="31" t="s">
        <v>16</v>
      </c>
      <c r="C4" s="31" t="s">
        <v>19</v>
      </c>
      <c r="E4" s="31" t="s">
        <v>303</v>
      </c>
      <c r="G4" s="31" t="s">
        <v>27</v>
      </c>
    </row>
    <row r="5" spans="1:7" x14ac:dyDescent="0.25">
      <c r="C5" s="31" t="s">
        <v>20</v>
      </c>
    </row>
    <row r="6" spans="1:7" x14ac:dyDescent="0.25">
      <c r="A6" s="32"/>
      <c r="B6" s="32"/>
      <c r="C6" s="32"/>
      <c r="D6" s="32"/>
      <c r="E6" s="32"/>
      <c r="F6" s="32"/>
      <c r="G6" s="32"/>
    </row>
    <row r="7" spans="1:7" x14ac:dyDescent="0.25">
      <c r="A7" s="30" t="s">
        <v>206</v>
      </c>
      <c r="C7" s="30" t="s">
        <v>22</v>
      </c>
    </row>
    <row r="8" spans="1:7" x14ac:dyDescent="0.25">
      <c r="A8" s="31" t="s">
        <v>23</v>
      </c>
      <c r="C8" s="31" t="s">
        <v>22</v>
      </c>
    </row>
    <row r="9" spans="1:7" x14ac:dyDescent="0.25">
      <c r="A9" s="31" t="s">
        <v>24</v>
      </c>
      <c r="C9" s="31" t="s">
        <v>29</v>
      </c>
    </row>
    <row r="10" spans="1:7" x14ac:dyDescent="0.25">
      <c r="A10" s="31" t="s">
        <v>25</v>
      </c>
      <c r="C10" s="31" t="s">
        <v>30</v>
      </c>
    </row>
    <row r="11" spans="1:7" x14ac:dyDescent="0.25">
      <c r="A11" s="32"/>
      <c r="B11" s="32"/>
      <c r="C11" s="32"/>
      <c r="D11" s="32"/>
      <c r="E11" s="32"/>
      <c r="F11" s="32"/>
      <c r="G11" s="32"/>
    </row>
    <row r="12" spans="1:7" x14ac:dyDescent="0.25">
      <c r="A12" s="30" t="s">
        <v>210</v>
      </c>
      <c r="C12" s="30" t="s">
        <v>211</v>
      </c>
      <c r="E12" s="30" t="s">
        <v>212</v>
      </c>
    </row>
    <row r="13" spans="1:7" x14ac:dyDescent="0.25">
      <c r="A13" s="31" t="s">
        <v>254</v>
      </c>
      <c r="C13" s="31" t="s">
        <v>258</v>
      </c>
      <c r="E13" s="31" t="s">
        <v>259</v>
      </c>
    </row>
    <row r="14" spans="1:7" x14ac:dyDescent="0.25">
      <c r="A14" s="31" t="s">
        <v>255</v>
      </c>
      <c r="C14" s="31" t="s">
        <v>257</v>
      </c>
      <c r="E14" s="31" t="s">
        <v>260</v>
      </c>
    </row>
    <row r="15" spans="1:7" x14ac:dyDescent="0.25">
      <c r="A15" s="31" t="s">
        <v>256</v>
      </c>
    </row>
    <row r="16" spans="1:7" x14ac:dyDescent="0.25">
      <c r="A16" s="32"/>
      <c r="B16" s="32"/>
      <c r="C16" s="32"/>
      <c r="D16" s="32"/>
      <c r="E16" s="32"/>
      <c r="F16" s="32"/>
      <c r="G16" s="32"/>
    </row>
    <row r="17" spans="1:7" x14ac:dyDescent="0.25">
      <c r="A17" s="30" t="s">
        <v>213</v>
      </c>
      <c r="C17" s="30" t="s">
        <v>214</v>
      </c>
      <c r="E17" s="30" t="s">
        <v>215</v>
      </c>
    </row>
    <row r="18" spans="1:7" x14ac:dyDescent="0.25">
      <c r="A18" s="31" t="s">
        <v>35</v>
      </c>
      <c r="C18" s="31" t="s">
        <v>37</v>
      </c>
      <c r="E18" s="31" t="s">
        <v>41</v>
      </c>
    </row>
    <row r="19" spans="1:7" x14ac:dyDescent="0.25">
      <c r="A19" s="31" t="s">
        <v>44</v>
      </c>
      <c r="C19" s="31" t="s">
        <v>38</v>
      </c>
      <c r="E19" s="31" t="s">
        <v>42</v>
      </c>
    </row>
    <row r="20" spans="1:7" x14ac:dyDescent="0.25">
      <c r="A20" s="31" t="s">
        <v>45</v>
      </c>
    </row>
    <row r="22" spans="1:7" x14ac:dyDescent="0.25">
      <c r="A22" s="30" t="s">
        <v>216</v>
      </c>
      <c r="C22" s="30" t="s">
        <v>217</v>
      </c>
      <c r="E22" s="30" t="s">
        <v>36</v>
      </c>
    </row>
    <row r="23" spans="1:7" x14ac:dyDescent="0.25">
      <c r="A23" s="31" t="s">
        <v>34</v>
      </c>
      <c r="C23" s="31" t="s">
        <v>39</v>
      </c>
      <c r="E23" s="31" t="s">
        <v>36</v>
      </c>
    </row>
    <row r="24" spans="1:7" x14ac:dyDescent="0.25">
      <c r="A24" s="31" t="s">
        <v>46</v>
      </c>
      <c r="C24" s="31" t="s">
        <v>40</v>
      </c>
      <c r="E24" s="31" t="s">
        <v>43</v>
      </c>
    </row>
    <row r="25" spans="1:7" x14ac:dyDescent="0.25">
      <c r="A25" s="31" t="s">
        <v>47</v>
      </c>
    </row>
    <row r="26" spans="1:7" x14ac:dyDescent="0.25">
      <c r="A26" s="32"/>
      <c r="B26" s="32"/>
      <c r="C26" s="32"/>
      <c r="D26" s="32"/>
      <c r="E26" s="32"/>
      <c r="F26" s="32"/>
      <c r="G26" s="32"/>
    </row>
    <row r="27" spans="1:7" x14ac:dyDescent="0.25">
      <c r="A27" s="30" t="s">
        <v>218</v>
      </c>
      <c r="C27" s="30" t="s">
        <v>219</v>
      </c>
      <c r="E27" s="30" t="s">
        <v>220</v>
      </c>
      <c r="G27" s="30" t="s">
        <v>221</v>
      </c>
    </row>
    <row r="28" spans="1:7" x14ac:dyDescent="0.25">
      <c r="A28" s="31" t="s">
        <v>57</v>
      </c>
      <c r="C28" s="31" t="s">
        <v>87</v>
      </c>
      <c r="E28" s="31" t="s">
        <v>90</v>
      </c>
      <c r="G28" s="31" t="s">
        <v>60</v>
      </c>
    </row>
    <row r="29" spans="1:7" x14ac:dyDescent="0.25">
      <c r="A29" s="31" t="s">
        <v>58</v>
      </c>
      <c r="C29" s="31" t="s">
        <v>88</v>
      </c>
      <c r="E29" s="31" t="s">
        <v>91</v>
      </c>
      <c r="G29" s="31" t="s">
        <v>61</v>
      </c>
    </row>
    <row r="31" spans="1:7" x14ac:dyDescent="0.25">
      <c r="A31" s="30" t="s">
        <v>222</v>
      </c>
      <c r="C31" s="30" t="s">
        <v>223</v>
      </c>
      <c r="E31" s="30" t="s">
        <v>51</v>
      </c>
      <c r="G31" s="30" t="s">
        <v>224</v>
      </c>
    </row>
    <row r="32" spans="1:7" x14ac:dyDescent="0.25">
      <c r="A32" s="31" t="s">
        <v>261</v>
      </c>
      <c r="C32" s="31" t="s">
        <v>62</v>
      </c>
      <c r="E32" s="31" t="s">
        <v>65</v>
      </c>
      <c r="G32" s="31" t="s">
        <v>52</v>
      </c>
    </row>
    <row r="33" spans="1:7" x14ac:dyDescent="0.25">
      <c r="A33" s="31" t="s">
        <v>262</v>
      </c>
      <c r="C33" s="31" t="s">
        <v>63</v>
      </c>
      <c r="E33" s="31" t="s">
        <v>66</v>
      </c>
      <c r="G33" s="31" t="s">
        <v>68</v>
      </c>
    </row>
    <row r="35" spans="1:7" x14ac:dyDescent="0.25">
      <c r="A35" s="30" t="s">
        <v>225</v>
      </c>
      <c r="C35" s="33" t="s">
        <v>226</v>
      </c>
      <c r="D35" s="34"/>
      <c r="E35" s="35" t="s">
        <v>227</v>
      </c>
      <c r="F35" s="34"/>
      <c r="G35" s="33" t="s">
        <v>228</v>
      </c>
    </row>
    <row r="36" spans="1:7" x14ac:dyDescent="0.25">
      <c r="A36" s="31" t="s">
        <v>69</v>
      </c>
      <c r="C36" s="31" t="s">
        <v>94</v>
      </c>
      <c r="E36" s="31" t="s">
        <v>54</v>
      </c>
      <c r="G36" s="31" t="s">
        <v>54</v>
      </c>
    </row>
    <row r="37" spans="1:7" x14ac:dyDescent="0.25">
      <c r="A37" s="31" t="s">
        <v>70</v>
      </c>
      <c r="C37" s="31" t="s">
        <v>71</v>
      </c>
      <c r="G37" s="31" t="s">
        <v>73</v>
      </c>
    </row>
    <row r="39" spans="1:7" x14ac:dyDescent="0.25">
      <c r="A39" s="33" t="s">
        <v>55</v>
      </c>
    </row>
    <row r="40" spans="1:7" x14ac:dyDescent="0.25">
      <c r="A40" s="31" t="s">
        <v>74</v>
      </c>
    </row>
    <row r="41" spans="1:7" x14ac:dyDescent="0.25">
      <c r="A41" s="31" t="s">
        <v>76</v>
      </c>
    </row>
    <row r="42" spans="1:7" x14ac:dyDescent="0.25">
      <c r="A42" s="31" t="s">
        <v>75</v>
      </c>
    </row>
    <row r="43" spans="1:7" x14ac:dyDescent="0.25">
      <c r="A43" s="32"/>
      <c r="B43" s="32"/>
      <c r="C43" s="32"/>
      <c r="D43" s="32"/>
      <c r="E43" s="32"/>
      <c r="F43" s="32"/>
      <c r="G43" s="32"/>
    </row>
    <row r="44" spans="1:7" ht="30" x14ac:dyDescent="0.25">
      <c r="A44" s="33" t="s">
        <v>314</v>
      </c>
      <c r="C44" s="33" t="s">
        <v>229</v>
      </c>
      <c r="E44" s="35" t="s">
        <v>230</v>
      </c>
      <c r="G44" s="35" t="s">
        <v>231</v>
      </c>
    </row>
    <row r="45" spans="1:7" ht="30" x14ac:dyDescent="0.25">
      <c r="A45" s="36" t="s">
        <v>82</v>
      </c>
      <c r="B45" s="34"/>
      <c r="C45" s="36" t="s">
        <v>85</v>
      </c>
      <c r="D45" s="34"/>
      <c r="E45" s="37" t="s">
        <v>92</v>
      </c>
      <c r="G45" s="38" t="s">
        <v>93</v>
      </c>
    </row>
    <row r="46" spans="1:7" ht="30" x14ac:dyDescent="0.25">
      <c r="A46" s="36" t="s">
        <v>83</v>
      </c>
      <c r="B46" s="34"/>
      <c r="C46" s="36" t="s">
        <v>84</v>
      </c>
      <c r="D46" s="34"/>
      <c r="E46" s="37" t="s">
        <v>263</v>
      </c>
      <c r="G46" s="39" t="s">
        <v>264</v>
      </c>
    </row>
    <row r="47" spans="1:7" x14ac:dyDescent="0.25">
      <c r="A47" s="34"/>
      <c r="B47" s="34"/>
      <c r="C47" s="36" t="s">
        <v>86</v>
      </c>
      <c r="D47" s="34"/>
    </row>
    <row r="48" spans="1:7" x14ac:dyDescent="0.25">
      <c r="A48" s="32"/>
      <c r="B48" s="32"/>
      <c r="C48" s="32"/>
      <c r="D48" s="32"/>
      <c r="E48" s="32"/>
      <c r="F48" s="32"/>
      <c r="G48" s="32"/>
    </row>
    <row r="49" spans="1:7" x14ac:dyDescent="0.25">
      <c r="A49" s="30" t="s">
        <v>232</v>
      </c>
      <c r="C49" s="33" t="s">
        <v>233</v>
      </c>
      <c r="E49" s="33" t="s">
        <v>234</v>
      </c>
      <c r="G49" s="33" t="s">
        <v>235</v>
      </c>
    </row>
    <row r="50" spans="1:7" x14ac:dyDescent="0.25">
      <c r="A50" s="31" t="s">
        <v>77</v>
      </c>
      <c r="C50" s="36" t="s">
        <v>97</v>
      </c>
      <c r="E50" s="36" t="s">
        <v>78</v>
      </c>
      <c r="G50" s="36" t="s">
        <v>101</v>
      </c>
    </row>
    <row r="51" spans="1:7" ht="30" x14ac:dyDescent="0.25">
      <c r="A51" s="36" t="s">
        <v>95</v>
      </c>
      <c r="C51" s="36" t="s">
        <v>98</v>
      </c>
      <c r="E51" s="36" t="s">
        <v>100</v>
      </c>
      <c r="G51" s="37" t="s">
        <v>102</v>
      </c>
    </row>
    <row r="52" spans="1:7" x14ac:dyDescent="0.25">
      <c r="A52" s="31" t="s">
        <v>96</v>
      </c>
    </row>
    <row r="54" spans="1:7" x14ac:dyDescent="0.25">
      <c r="A54" s="33" t="s">
        <v>236</v>
      </c>
      <c r="C54" s="30" t="s">
        <v>237</v>
      </c>
    </row>
    <row r="55" spans="1:7" x14ac:dyDescent="0.25">
      <c r="A55" s="36" t="s">
        <v>79</v>
      </c>
      <c r="C55" s="31" t="s">
        <v>80</v>
      </c>
    </row>
    <row r="56" spans="1:7" x14ac:dyDescent="0.25">
      <c r="A56" s="36" t="s">
        <v>103</v>
      </c>
      <c r="C56" s="36" t="s">
        <v>104</v>
      </c>
    </row>
    <row r="57" spans="1:7" x14ac:dyDescent="0.25">
      <c r="C57" s="31" t="s">
        <v>105</v>
      </c>
    </row>
    <row r="58" spans="1:7" x14ac:dyDescent="0.25">
      <c r="A58" s="32"/>
      <c r="B58" s="32"/>
      <c r="C58" s="32"/>
      <c r="D58" s="32"/>
      <c r="E58" s="32"/>
      <c r="F58" s="32"/>
      <c r="G58" s="32"/>
    </row>
    <row r="59" spans="1:7" x14ac:dyDescent="0.25">
      <c r="A59" s="33" t="s">
        <v>238</v>
      </c>
      <c r="C59" s="33" t="s">
        <v>239</v>
      </c>
      <c r="E59" s="33" t="s">
        <v>240</v>
      </c>
      <c r="G59" s="33" t="s">
        <v>241</v>
      </c>
    </row>
    <row r="60" spans="1:7" x14ac:dyDescent="0.25">
      <c r="A60" s="31" t="s">
        <v>113</v>
      </c>
      <c r="C60" s="31" t="s">
        <v>114</v>
      </c>
      <c r="E60" s="31" t="s">
        <v>117</v>
      </c>
      <c r="G60" s="31" t="s">
        <v>107</v>
      </c>
    </row>
    <row r="61" spans="1:7" x14ac:dyDescent="0.25">
      <c r="A61" s="31" t="s">
        <v>110</v>
      </c>
      <c r="C61" s="31" t="s">
        <v>115</v>
      </c>
      <c r="E61" s="31" t="s">
        <v>118</v>
      </c>
      <c r="G61" s="31" t="s">
        <v>108</v>
      </c>
    </row>
    <row r="62" spans="1:7" x14ac:dyDescent="0.25">
      <c r="A62" s="31" t="s">
        <v>111</v>
      </c>
      <c r="C62" s="31" t="s">
        <v>116</v>
      </c>
    </row>
    <row r="63" spans="1:7" x14ac:dyDescent="0.25">
      <c r="A63" s="31" t="s">
        <v>112</v>
      </c>
    </row>
    <row r="64" spans="1:7" x14ac:dyDescent="0.25">
      <c r="A64" s="32"/>
      <c r="B64" s="32"/>
      <c r="C64" s="32"/>
      <c r="D64" s="32"/>
      <c r="E64" s="32"/>
      <c r="F64" s="32"/>
      <c r="G64" s="32"/>
    </row>
    <row r="65" spans="1:7" x14ac:dyDescent="0.25">
      <c r="A65" s="33" t="s">
        <v>242</v>
      </c>
      <c r="C65" s="33" t="s">
        <v>243</v>
      </c>
      <c r="E65" s="33" t="s">
        <v>244</v>
      </c>
    </row>
    <row r="66" spans="1:7" x14ac:dyDescent="0.25">
      <c r="A66" s="31" t="s">
        <v>119</v>
      </c>
      <c r="C66" s="31" t="s">
        <v>122</v>
      </c>
      <c r="E66" s="31" t="s">
        <v>125</v>
      </c>
    </row>
    <row r="67" spans="1:7" ht="30" x14ac:dyDescent="0.25">
      <c r="A67" s="31" t="s">
        <v>120</v>
      </c>
      <c r="C67" s="39" t="s">
        <v>123</v>
      </c>
      <c r="E67" s="39" t="s">
        <v>126</v>
      </c>
    </row>
    <row r="68" spans="1:7" ht="30" x14ac:dyDescent="0.25">
      <c r="A68" s="31" t="s">
        <v>121</v>
      </c>
      <c r="C68" s="39" t="s">
        <v>124</v>
      </c>
    </row>
    <row r="69" spans="1:7" x14ac:dyDescent="0.25">
      <c r="A69" s="32"/>
      <c r="B69" s="32"/>
      <c r="C69" s="32"/>
      <c r="D69" s="32"/>
      <c r="E69" s="32"/>
      <c r="F69" s="32"/>
      <c r="G69" s="32"/>
    </row>
    <row r="70" spans="1:7" x14ac:dyDescent="0.25">
      <c r="A70" s="33" t="s">
        <v>245</v>
      </c>
      <c r="C70" s="33" t="s">
        <v>246</v>
      </c>
      <c r="E70" s="33" t="s">
        <v>132</v>
      </c>
      <c r="G70" s="33" t="s">
        <v>135</v>
      </c>
    </row>
    <row r="71" spans="1:7" x14ac:dyDescent="0.25">
      <c r="A71" s="31" t="s">
        <v>127</v>
      </c>
      <c r="C71" s="31" t="s">
        <v>130</v>
      </c>
      <c r="E71" s="31" t="s">
        <v>132</v>
      </c>
      <c r="G71" s="31" t="s">
        <v>135</v>
      </c>
    </row>
    <row r="72" spans="1:7" x14ac:dyDescent="0.25">
      <c r="A72" s="31" t="s">
        <v>128</v>
      </c>
      <c r="C72" s="31" t="s">
        <v>131</v>
      </c>
      <c r="E72" s="31" t="s">
        <v>133</v>
      </c>
      <c r="G72" s="31" t="s">
        <v>136</v>
      </c>
    </row>
    <row r="73" spans="1:7" x14ac:dyDescent="0.25">
      <c r="A73" s="31" t="s">
        <v>129</v>
      </c>
      <c r="E73" s="31" t="s">
        <v>134</v>
      </c>
      <c r="G73" s="31" t="s">
        <v>137</v>
      </c>
    </row>
    <row r="75" spans="1:7" x14ac:dyDescent="0.25">
      <c r="A75" s="33" t="s">
        <v>247</v>
      </c>
      <c r="C75" s="33" t="s">
        <v>306</v>
      </c>
    </row>
    <row r="76" spans="1:7" x14ac:dyDescent="0.25">
      <c r="A76" s="31" t="s">
        <v>138</v>
      </c>
      <c r="C76" s="31" t="s">
        <v>307</v>
      </c>
    </row>
    <row r="77" spans="1:7" ht="30" x14ac:dyDescent="0.25">
      <c r="A77" s="31" t="s">
        <v>139</v>
      </c>
      <c r="C77" s="39" t="s">
        <v>308</v>
      </c>
    </row>
    <row r="78" spans="1:7" ht="30" x14ac:dyDescent="0.25">
      <c r="A78" s="31" t="s">
        <v>140</v>
      </c>
      <c r="C78" s="39" t="s">
        <v>309</v>
      </c>
    </row>
    <row r="79" spans="1:7" x14ac:dyDescent="0.25">
      <c r="A79" s="32"/>
      <c r="B79" s="32"/>
      <c r="C79" s="32"/>
      <c r="D79" s="32"/>
      <c r="E79" s="32"/>
      <c r="F79" s="32"/>
      <c r="G79" s="32"/>
    </row>
    <row r="80" spans="1:7" ht="45" x14ac:dyDescent="0.25">
      <c r="A80" s="35" t="s">
        <v>248</v>
      </c>
      <c r="C80" s="35" t="s">
        <v>249</v>
      </c>
      <c r="E80" s="35" t="s">
        <v>250</v>
      </c>
      <c r="G80" s="35" t="s">
        <v>251</v>
      </c>
    </row>
    <row r="81" spans="1:7" ht="60" x14ac:dyDescent="0.25">
      <c r="A81" s="37" t="s">
        <v>141</v>
      </c>
      <c r="B81" s="34"/>
      <c r="C81" s="37" t="s">
        <v>146</v>
      </c>
      <c r="D81" s="34"/>
      <c r="E81" s="37" t="s">
        <v>150</v>
      </c>
      <c r="F81" s="34"/>
      <c r="G81" s="37" t="s">
        <v>158</v>
      </c>
    </row>
    <row r="82" spans="1:7" ht="45" x14ac:dyDescent="0.25">
      <c r="A82" s="37" t="s">
        <v>142</v>
      </c>
      <c r="B82" s="34"/>
      <c r="C82" s="37" t="s">
        <v>148</v>
      </c>
      <c r="D82" s="34"/>
      <c r="E82" s="37" t="s">
        <v>151</v>
      </c>
      <c r="F82" s="34"/>
      <c r="G82" s="37" t="s">
        <v>159</v>
      </c>
    </row>
    <row r="83" spans="1:7" ht="45" x14ac:dyDescent="0.25">
      <c r="A83" s="37" t="s">
        <v>143</v>
      </c>
      <c r="B83" s="34"/>
      <c r="C83" s="34"/>
      <c r="D83" s="34"/>
      <c r="E83" s="37" t="s">
        <v>152</v>
      </c>
      <c r="F83" s="34"/>
      <c r="G83" s="34"/>
    </row>
    <row r="84" spans="1:7" ht="45" x14ac:dyDescent="0.25">
      <c r="A84" s="39" t="s">
        <v>144</v>
      </c>
      <c r="E84" s="37" t="s">
        <v>153</v>
      </c>
    </row>
    <row r="85" spans="1:7" ht="30" x14ac:dyDescent="0.25">
      <c r="E85" s="37" t="s">
        <v>154</v>
      </c>
    </row>
    <row r="86" spans="1:7" ht="30" x14ac:dyDescent="0.25">
      <c r="E86" s="37" t="s">
        <v>155</v>
      </c>
    </row>
    <row r="87" spans="1:7" ht="30" x14ac:dyDescent="0.25">
      <c r="E87" s="37" t="s">
        <v>156</v>
      </c>
    </row>
    <row r="89" spans="1:7" x14ac:dyDescent="0.25">
      <c r="A89" s="35" t="s">
        <v>252</v>
      </c>
      <c r="C89" s="35" t="s">
        <v>253</v>
      </c>
      <c r="E89" s="35" t="s">
        <v>265</v>
      </c>
      <c r="G89" s="35" t="s">
        <v>266</v>
      </c>
    </row>
    <row r="90" spans="1:7" ht="30" x14ac:dyDescent="0.25">
      <c r="A90" s="37" t="s">
        <v>161</v>
      </c>
      <c r="C90" s="37" t="s">
        <v>167</v>
      </c>
      <c r="E90" s="37" t="s">
        <v>170</v>
      </c>
      <c r="G90" s="37" t="s">
        <v>173</v>
      </c>
    </row>
    <row r="91" spans="1:7" ht="30" x14ac:dyDescent="0.25">
      <c r="A91" s="37" t="s">
        <v>162</v>
      </c>
      <c r="C91" s="37" t="s">
        <v>168</v>
      </c>
      <c r="E91" s="37" t="s">
        <v>171</v>
      </c>
      <c r="G91" s="37" t="s">
        <v>174</v>
      </c>
    </row>
    <row r="92" spans="1:7" ht="30" x14ac:dyDescent="0.25">
      <c r="A92" s="37" t="s">
        <v>163</v>
      </c>
      <c r="G92" s="37" t="s">
        <v>175</v>
      </c>
    </row>
    <row r="93" spans="1:7" ht="30" x14ac:dyDescent="0.25">
      <c r="A93" s="39" t="s">
        <v>164</v>
      </c>
    </row>
    <row r="94" spans="1:7" ht="30" x14ac:dyDescent="0.25">
      <c r="A94" s="39" t="s">
        <v>165</v>
      </c>
    </row>
    <row r="96" spans="1:7" x14ac:dyDescent="0.25">
      <c r="A96" s="35" t="s">
        <v>267</v>
      </c>
    </row>
    <row r="97" spans="1:1" ht="30" x14ac:dyDescent="0.25">
      <c r="A97" s="37" t="s">
        <v>177</v>
      </c>
    </row>
    <row r="98" spans="1:1" ht="30" x14ac:dyDescent="0.25">
      <c r="A98" s="37" t="s">
        <v>178</v>
      </c>
    </row>
    <row r="99" spans="1:1" ht="30" x14ac:dyDescent="0.25">
      <c r="A99" s="37" t="s">
        <v>179</v>
      </c>
    </row>
  </sheetData>
  <sheetProtection algorithmName="SHA-512" hashValue="M+jSdr1rr54/bLngF4vApmrbZkR/mgSwkIMMBEqxSByvcxuV1rWJnxZ0/HYTqhYfs1X9p7314e7WHswrSe+Bqg==" saltValue="LTpW8X0w8Pa9/0JE4gYkN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H28"/>
  <sheetViews>
    <sheetView workbookViewId="0">
      <selection activeCell="C10" sqref="C10"/>
    </sheetView>
  </sheetViews>
  <sheetFormatPr baseColWidth="10" defaultColWidth="30.7109375" defaultRowHeight="15" x14ac:dyDescent="0.25"/>
  <sheetData>
    <row r="1" spans="1:5" x14ac:dyDescent="0.25">
      <c r="A1" s="57" t="s">
        <v>281</v>
      </c>
      <c r="B1" s="57"/>
      <c r="D1" s="31" t="s">
        <v>305</v>
      </c>
      <c r="E1" s="31"/>
    </row>
    <row r="2" spans="1:5" x14ac:dyDescent="0.25">
      <c r="A2" s="43" t="s">
        <v>313</v>
      </c>
      <c r="B2" s="44"/>
      <c r="D2" s="31" t="s">
        <v>192</v>
      </c>
      <c r="E2" s="31"/>
    </row>
    <row r="3" spans="1:5" x14ac:dyDescent="0.25">
      <c r="A3" s="31" t="s">
        <v>282</v>
      </c>
      <c r="B3" s="45">
        <f>52575.33/12</f>
        <v>4381.2775000000001</v>
      </c>
      <c r="D3" s="31" t="s">
        <v>191</v>
      </c>
      <c r="E3" s="31"/>
    </row>
    <row r="4" spans="1:5" x14ac:dyDescent="0.25">
      <c r="A4" s="31" t="s">
        <v>283</v>
      </c>
      <c r="B4" s="45">
        <f>54642.9/12</f>
        <v>4553.5749999999998</v>
      </c>
      <c r="D4" s="31" t="s">
        <v>180</v>
      </c>
      <c r="E4" s="31"/>
    </row>
    <row r="5" spans="1:5" x14ac:dyDescent="0.25">
      <c r="A5" s="31" t="s">
        <v>284</v>
      </c>
      <c r="B5" s="45">
        <f>57419.34/12</f>
        <v>4784.9449999999997</v>
      </c>
      <c r="D5" s="31" t="s">
        <v>181</v>
      </c>
      <c r="E5" s="31"/>
    </row>
    <row r="6" spans="1:5" x14ac:dyDescent="0.25">
      <c r="A6" s="31" t="s">
        <v>285</v>
      </c>
      <c r="B6" s="45">
        <f>57419.34/12</f>
        <v>4784.9449999999997</v>
      </c>
      <c r="D6" s="31" t="s">
        <v>182</v>
      </c>
      <c r="E6" s="46"/>
    </row>
    <row r="7" spans="1:5" x14ac:dyDescent="0.25">
      <c r="A7" s="31" t="s">
        <v>286</v>
      </c>
      <c r="B7" s="45">
        <f>59841.35/12</f>
        <v>4986.7791666666662</v>
      </c>
      <c r="D7" s="31" t="s">
        <v>183</v>
      </c>
      <c r="E7" s="46"/>
    </row>
    <row r="8" spans="1:5" x14ac:dyDescent="0.25">
      <c r="A8" s="31" t="s">
        <v>287</v>
      </c>
      <c r="B8" s="45">
        <f>63031.32/12</f>
        <v>5252.61</v>
      </c>
      <c r="D8" s="31" t="s">
        <v>184</v>
      </c>
      <c r="E8" s="46"/>
    </row>
    <row r="9" spans="1:5" x14ac:dyDescent="0.25">
      <c r="A9" s="31" t="s">
        <v>288</v>
      </c>
      <c r="B9" s="45">
        <f>63031.32/12</f>
        <v>5252.61</v>
      </c>
      <c r="D9" s="31" t="s">
        <v>185</v>
      </c>
      <c r="E9" s="46"/>
    </row>
    <row r="10" spans="1:5" x14ac:dyDescent="0.25">
      <c r="A10" s="31" t="s">
        <v>289</v>
      </c>
      <c r="B10" s="45">
        <f>64685.37/12</f>
        <v>5390.4475000000002</v>
      </c>
      <c r="D10" s="31" t="s">
        <v>186</v>
      </c>
      <c r="E10" s="46"/>
    </row>
    <row r="11" spans="1:5" x14ac:dyDescent="0.25">
      <c r="A11" s="31" t="s">
        <v>290</v>
      </c>
      <c r="B11" s="45">
        <f>66398.5/12</f>
        <v>5533.208333333333</v>
      </c>
      <c r="D11" s="31" t="s">
        <v>187</v>
      </c>
      <c r="E11" s="46"/>
    </row>
    <row r="12" spans="1:5" x14ac:dyDescent="0.25">
      <c r="A12" s="31" t="s">
        <v>291</v>
      </c>
      <c r="B12" s="45">
        <f>66398.5/12</f>
        <v>5533.208333333333</v>
      </c>
      <c r="D12" s="31" t="s">
        <v>188</v>
      </c>
      <c r="E12" s="46"/>
    </row>
    <row r="13" spans="1:5" x14ac:dyDescent="0.25">
      <c r="A13" s="31" t="s">
        <v>292</v>
      </c>
      <c r="B13" s="45">
        <f>67816.26/12</f>
        <v>5651.3549999999996</v>
      </c>
      <c r="D13" s="31" t="s">
        <v>189</v>
      </c>
      <c r="E13" s="46"/>
    </row>
    <row r="14" spans="1:5" x14ac:dyDescent="0.25">
      <c r="A14" s="31" t="s">
        <v>293</v>
      </c>
      <c r="B14" s="45">
        <f>69293.1/12</f>
        <v>5774.4250000000002</v>
      </c>
      <c r="D14" s="31" t="s">
        <v>190</v>
      </c>
      <c r="E14" s="46"/>
    </row>
    <row r="15" spans="1:5" x14ac:dyDescent="0.25">
      <c r="A15" s="31" t="s">
        <v>294</v>
      </c>
      <c r="B15" s="45">
        <f>69293.1/12</f>
        <v>5774.4250000000002</v>
      </c>
      <c r="D15" s="31" t="s">
        <v>304</v>
      </c>
      <c r="E15" s="31"/>
    </row>
    <row r="16" spans="1:5" x14ac:dyDescent="0.25">
      <c r="A16" s="31" t="s">
        <v>295</v>
      </c>
      <c r="B16" s="45">
        <f>72423.99/12</f>
        <v>6035.3325000000004</v>
      </c>
      <c r="D16" s="31" t="s">
        <v>274</v>
      </c>
      <c r="E16" s="46"/>
    </row>
    <row r="17" spans="1:8" x14ac:dyDescent="0.25">
      <c r="A17" s="31" t="s">
        <v>296</v>
      </c>
      <c r="B17" s="45">
        <f>75554.88/12</f>
        <v>6296.2400000000007</v>
      </c>
      <c r="D17" s="31" t="s">
        <v>275</v>
      </c>
      <c r="E17" s="46"/>
    </row>
    <row r="18" spans="1:8" x14ac:dyDescent="0.25">
      <c r="A18" s="31" t="s">
        <v>297</v>
      </c>
      <c r="B18" s="45">
        <f>75554.88/12</f>
        <v>6296.2400000000007</v>
      </c>
    </row>
    <row r="19" spans="1:8" x14ac:dyDescent="0.25">
      <c r="A19" s="31" t="s">
        <v>298</v>
      </c>
      <c r="B19" s="45">
        <f>78508.55/12</f>
        <v>6542.3791666666666</v>
      </c>
      <c r="H19" s="47"/>
    </row>
    <row r="20" spans="1:8" x14ac:dyDescent="0.25">
      <c r="A20" s="31" t="s">
        <v>299</v>
      </c>
      <c r="B20" s="45">
        <f>81403.15/12</f>
        <v>6783.5958333333328</v>
      </c>
      <c r="G20" s="47"/>
    </row>
    <row r="21" spans="1:8" x14ac:dyDescent="0.25">
      <c r="A21" s="31" t="s">
        <v>300</v>
      </c>
      <c r="B21" s="45">
        <f>89200.83/12</f>
        <v>7433.4025000000001</v>
      </c>
      <c r="E21" s="48"/>
      <c r="G21" s="47"/>
    </row>
    <row r="22" spans="1:8" x14ac:dyDescent="0.25">
      <c r="G22" s="47"/>
    </row>
    <row r="23" spans="1:8" x14ac:dyDescent="0.25">
      <c r="G23" s="47"/>
    </row>
    <row r="24" spans="1:8" x14ac:dyDescent="0.25">
      <c r="G24" s="47"/>
    </row>
    <row r="27" spans="1:8" x14ac:dyDescent="0.25">
      <c r="C27" s="48"/>
    </row>
    <row r="28" spans="1:8" x14ac:dyDescent="0.25">
      <c r="C28" s="48"/>
    </row>
  </sheetData>
  <sheetProtection algorithmName="SHA-512" hashValue="ku7SJ9Xg/f+1s7EFWfyPBtxhG+sXKmqo7Xo2KvUd9Z7QuAkAED0khVk12tPcQl8oATW87PK9NnCakYLd20c2XA==" saltValue="grJHZXcN5krkwzmMM/IpTg==" spinCount="100000" sheet="1" objects="1" scenarios="1"/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F1514"/>
  <sheetViews>
    <sheetView workbookViewId="0">
      <selection activeCell="B15" sqref="B15"/>
    </sheetView>
  </sheetViews>
  <sheetFormatPr baseColWidth="10" defaultColWidth="43.7109375" defaultRowHeight="15" x14ac:dyDescent="0.25"/>
  <cols>
    <col min="1" max="4" width="55.7109375" style="49" customWidth="1"/>
    <col min="5" max="5" width="20.5703125" style="49" bestFit="1" customWidth="1"/>
    <col min="6" max="6" width="15.140625" style="49" bestFit="1" customWidth="1"/>
    <col min="7" max="16384" width="43.7109375" style="49"/>
  </cols>
  <sheetData>
    <row r="1" spans="1:6" x14ac:dyDescent="0.25">
      <c r="B1" s="35" t="s">
        <v>0</v>
      </c>
      <c r="C1" s="35" t="s">
        <v>1</v>
      </c>
      <c r="D1" s="35" t="s">
        <v>2</v>
      </c>
      <c r="E1" s="50" t="s">
        <v>301</v>
      </c>
      <c r="F1" s="50" t="s">
        <v>302</v>
      </c>
    </row>
    <row r="2" spans="1:6" x14ac:dyDescent="0.25">
      <c r="A2" s="49" t="str">
        <f>D2&amp;" "&amp;E2</f>
        <v>Adjoint administratif 11e échelon</v>
      </c>
      <c r="B2" s="37" t="str">
        <f>Filières!$A$14</f>
        <v>Administrative</v>
      </c>
      <c r="C2" s="37" t="str">
        <f>Grades!$G$1</f>
        <v>Adjoint_Administratif</v>
      </c>
      <c r="D2" s="37" t="str">
        <f>Grades!$G$2</f>
        <v>Adjoint administratif</v>
      </c>
      <c r="E2" s="37" t="s">
        <v>180</v>
      </c>
      <c r="F2" s="37">
        <v>432</v>
      </c>
    </row>
    <row r="3" spans="1:6" x14ac:dyDescent="0.25">
      <c r="A3" s="49" t="str">
        <f t="shared" ref="A3:A65" si="0">D3&amp;" "&amp;E3</f>
        <v>Adjoint administratif 10e échelon</v>
      </c>
      <c r="B3" s="37" t="str">
        <f>Filières!$A$14</f>
        <v>Administrative</v>
      </c>
      <c r="C3" s="37" t="str">
        <f>Grades!$G$1</f>
        <v>Adjoint_Administratif</v>
      </c>
      <c r="D3" s="37" t="str">
        <f>Grades!$G$2</f>
        <v>Adjoint administratif</v>
      </c>
      <c r="E3" s="37" t="s">
        <v>181</v>
      </c>
      <c r="F3" s="37">
        <v>419</v>
      </c>
    </row>
    <row r="4" spans="1:6" x14ac:dyDescent="0.25">
      <c r="A4" s="49" t="str">
        <f t="shared" si="0"/>
        <v>Adjoint administratif 9e échelon</v>
      </c>
      <c r="B4" s="37" t="str">
        <f>Filières!$A$14</f>
        <v>Administrative</v>
      </c>
      <c r="C4" s="37" t="str">
        <f>Grades!$G$1</f>
        <v>Adjoint_Administratif</v>
      </c>
      <c r="D4" s="37" t="str">
        <f>Grades!$G$2</f>
        <v>Adjoint administratif</v>
      </c>
      <c r="E4" s="37" t="s">
        <v>182</v>
      </c>
      <c r="F4" s="37">
        <v>401</v>
      </c>
    </row>
    <row r="5" spans="1:6" x14ac:dyDescent="0.25">
      <c r="A5" s="49" t="str">
        <f t="shared" si="0"/>
        <v>Adjoint administratif 8e échelon</v>
      </c>
      <c r="B5" s="37" t="str">
        <f>Filières!$A$14</f>
        <v>Administrative</v>
      </c>
      <c r="C5" s="37" t="str">
        <f>Grades!$G$1</f>
        <v>Adjoint_Administratif</v>
      </c>
      <c r="D5" s="37" t="str">
        <f>Grades!$G$2</f>
        <v>Adjoint administratif</v>
      </c>
      <c r="E5" s="37" t="s">
        <v>183</v>
      </c>
      <c r="F5" s="37">
        <v>387</v>
      </c>
    </row>
    <row r="6" spans="1:6" x14ac:dyDescent="0.25">
      <c r="A6" s="49" t="str">
        <f t="shared" si="0"/>
        <v>Adjoint administratif 7e échelon</v>
      </c>
      <c r="B6" s="37" t="str">
        <f>Filières!$A$14</f>
        <v>Administrative</v>
      </c>
      <c r="C6" s="37" t="str">
        <f>Grades!$G$1</f>
        <v>Adjoint_Administratif</v>
      </c>
      <c r="D6" s="37" t="str">
        <f>Grades!$G$2</f>
        <v>Adjoint administratif</v>
      </c>
      <c r="E6" s="37" t="s">
        <v>184</v>
      </c>
      <c r="F6" s="37">
        <v>381</v>
      </c>
    </row>
    <row r="7" spans="1:6" x14ac:dyDescent="0.25">
      <c r="A7" s="49" t="str">
        <f t="shared" si="0"/>
        <v>Adjoint administratif 6e échelon</v>
      </c>
      <c r="B7" s="37" t="str">
        <f>Filières!$A$14</f>
        <v>Administrative</v>
      </c>
      <c r="C7" s="37" t="str">
        <f>Grades!$G$1</f>
        <v>Adjoint_Administratif</v>
      </c>
      <c r="D7" s="37" t="str">
        <f>Grades!$G$2</f>
        <v>Adjoint administratif</v>
      </c>
      <c r="E7" s="37" t="s">
        <v>185</v>
      </c>
      <c r="F7" s="37">
        <v>378</v>
      </c>
    </row>
    <row r="8" spans="1:6" x14ac:dyDescent="0.25">
      <c r="A8" s="49" t="str">
        <f t="shared" si="0"/>
        <v>Adjoint administratif 5e échelon</v>
      </c>
      <c r="B8" s="37" t="str">
        <f>Filières!$A$14</f>
        <v>Administrative</v>
      </c>
      <c r="C8" s="37" t="str">
        <f>Grades!$G$1</f>
        <v>Adjoint_Administratif</v>
      </c>
      <c r="D8" s="37" t="str">
        <f>Grades!$G$2</f>
        <v>Adjoint administratif</v>
      </c>
      <c r="E8" s="37" t="s">
        <v>186</v>
      </c>
      <c r="F8" s="37">
        <v>374</v>
      </c>
    </row>
    <row r="9" spans="1:6" x14ac:dyDescent="0.25">
      <c r="A9" s="49" t="str">
        <f t="shared" si="0"/>
        <v>Adjoint administratif 4e échelon</v>
      </c>
      <c r="B9" s="37" t="str">
        <f>Filières!$A$14</f>
        <v>Administrative</v>
      </c>
      <c r="C9" s="37" t="str">
        <f>Grades!$G$1</f>
        <v>Adjoint_Administratif</v>
      </c>
      <c r="D9" s="37" t="str">
        <f>Grades!$G$2</f>
        <v>Adjoint administratif</v>
      </c>
      <c r="E9" s="37" t="s">
        <v>187</v>
      </c>
      <c r="F9" s="37">
        <v>371</v>
      </c>
    </row>
    <row r="10" spans="1:6" x14ac:dyDescent="0.25">
      <c r="A10" s="49" t="str">
        <f t="shared" si="0"/>
        <v>Adjoint administratif 3e échelon</v>
      </c>
      <c r="B10" s="37" t="str">
        <f>Filières!$A$14</f>
        <v>Administrative</v>
      </c>
      <c r="C10" s="37" t="str">
        <f>Grades!$G$1</f>
        <v>Adjoint_Administratif</v>
      </c>
      <c r="D10" s="37" t="str">
        <f>Grades!$G$2</f>
        <v>Adjoint administratif</v>
      </c>
      <c r="E10" s="37" t="s">
        <v>188</v>
      </c>
      <c r="F10" s="37">
        <v>370</v>
      </c>
    </row>
    <row r="11" spans="1:6" x14ac:dyDescent="0.25">
      <c r="A11" s="49" t="str">
        <f t="shared" si="0"/>
        <v>Adjoint administratif 2e échelon</v>
      </c>
      <c r="B11" s="37" t="str">
        <f>Filières!$A$14</f>
        <v>Administrative</v>
      </c>
      <c r="C11" s="37" t="str">
        <f>Grades!$G$1</f>
        <v>Adjoint_Administratif</v>
      </c>
      <c r="D11" s="37" t="str">
        <f>Grades!$G$2</f>
        <v>Adjoint administratif</v>
      </c>
      <c r="E11" s="37" t="s">
        <v>189</v>
      </c>
      <c r="F11" s="37">
        <v>368</v>
      </c>
    </row>
    <row r="12" spans="1:6" x14ac:dyDescent="0.25">
      <c r="A12" s="49" t="str">
        <f t="shared" si="0"/>
        <v>Adjoint administratif 1er échelon</v>
      </c>
      <c r="B12" s="37" t="str">
        <f>Filières!$A$14</f>
        <v>Administrative</v>
      </c>
      <c r="C12" s="37" t="str">
        <f>Grades!$G$1</f>
        <v>Adjoint_Administratif</v>
      </c>
      <c r="D12" s="37" t="str">
        <f>Grades!$G$2</f>
        <v>Adjoint administratif</v>
      </c>
      <c r="E12" s="37" t="s">
        <v>190</v>
      </c>
      <c r="F12" s="37">
        <v>367</v>
      </c>
    </row>
    <row r="13" spans="1:6" x14ac:dyDescent="0.25">
      <c r="A13" s="49" t="str">
        <f t="shared" si="0"/>
        <v>Adjoint administratif principal de 2ème classe 12e échelon</v>
      </c>
      <c r="B13" s="37" t="str">
        <f>Filières!$A$14</f>
        <v>Administrative</v>
      </c>
      <c r="C13" s="37" t="str">
        <f>Grades!$G$1</f>
        <v>Adjoint_Administratif</v>
      </c>
      <c r="D13" s="37" t="str">
        <f>Grades!$G$3</f>
        <v>Adjoint administratif principal de 2ème classe</v>
      </c>
      <c r="E13" s="37" t="s">
        <v>191</v>
      </c>
      <c r="F13" s="37">
        <v>486</v>
      </c>
    </row>
    <row r="14" spans="1:6" x14ac:dyDescent="0.25">
      <c r="A14" s="49" t="str">
        <f t="shared" si="0"/>
        <v>Adjoint administratif principal de 2ème classe 11e échelon</v>
      </c>
      <c r="B14" s="37" t="str">
        <f>Filières!$A$14</f>
        <v>Administrative</v>
      </c>
      <c r="C14" s="37" t="str">
        <f>Grades!$G$1</f>
        <v>Adjoint_Administratif</v>
      </c>
      <c r="D14" s="37" t="str">
        <f>Grades!$G$3</f>
        <v>Adjoint administratif principal de 2ème classe</v>
      </c>
      <c r="E14" s="37" t="s">
        <v>180</v>
      </c>
      <c r="F14" s="37">
        <v>473</v>
      </c>
    </row>
    <row r="15" spans="1:6" x14ac:dyDescent="0.25">
      <c r="A15" s="49" t="str">
        <f t="shared" si="0"/>
        <v>Adjoint administratif principal de 2ème classe 10e échelon</v>
      </c>
      <c r="B15" s="37" t="str">
        <f>Filières!$A$14</f>
        <v>Administrative</v>
      </c>
      <c r="C15" s="37" t="str">
        <f>Grades!$G$1</f>
        <v>Adjoint_Administratif</v>
      </c>
      <c r="D15" s="37" t="str">
        <f>Grades!$G$3</f>
        <v>Adjoint administratif principal de 2ème classe</v>
      </c>
      <c r="E15" s="37" t="s">
        <v>181</v>
      </c>
      <c r="F15" s="37">
        <v>461</v>
      </c>
    </row>
    <row r="16" spans="1:6" x14ac:dyDescent="0.25">
      <c r="A16" s="49" t="str">
        <f t="shared" si="0"/>
        <v>Adjoint administratif principal de 2ème classe 9e échelon</v>
      </c>
      <c r="B16" s="37" t="str">
        <f>Filières!$A$14</f>
        <v>Administrative</v>
      </c>
      <c r="C16" s="37" t="str">
        <f>Grades!$G$1</f>
        <v>Adjoint_Administratif</v>
      </c>
      <c r="D16" s="37" t="str">
        <f>Grades!$G$3</f>
        <v>Adjoint administratif principal de 2ème classe</v>
      </c>
      <c r="E16" s="37" t="s">
        <v>182</v>
      </c>
      <c r="F16" s="37">
        <v>446</v>
      </c>
    </row>
    <row r="17" spans="1:6" x14ac:dyDescent="0.25">
      <c r="A17" s="49" t="str">
        <f t="shared" si="0"/>
        <v>Adjoint administratif principal de 2ème classe 8e échelon</v>
      </c>
      <c r="B17" s="37" t="str">
        <f>Filières!$A$14</f>
        <v>Administrative</v>
      </c>
      <c r="C17" s="37" t="str">
        <f>Grades!$G$1</f>
        <v>Adjoint_Administratif</v>
      </c>
      <c r="D17" s="37" t="str">
        <f>Grades!$G$3</f>
        <v>Adjoint administratif principal de 2ème classe</v>
      </c>
      <c r="E17" s="37" t="s">
        <v>183</v>
      </c>
      <c r="F17" s="37">
        <v>430</v>
      </c>
    </row>
    <row r="18" spans="1:6" x14ac:dyDescent="0.25">
      <c r="A18" s="49" t="str">
        <f t="shared" si="0"/>
        <v>Adjoint administratif principal de 2ème classe 7e échelon</v>
      </c>
      <c r="B18" s="37" t="str">
        <f>Filières!$A$14</f>
        <v>Administrative</v>
      </c>
      <c r="C18" s="37" t="str">
        <f>Grades!$G$1</f>
        <v>Adjoint_Administratif</v>
      </c>
      <c r="D18" s="37" t="str">
        <f>Grades!$G$3</f>
        <v>Adjoint administratif principal de 2ème classe</v>
      </c>
      <c r="E18" s="37" t="s">
        <v>184</v>
      </c>
      <c r="F18" s="37">
        <v>416</v>
      </c>
    </row>
    <row r="19" spans="1:6" x14ac:dyDescent="0.25">
      <c r="A19" s="49" t="str">
        <f t="shared" si="0"/>
        <v>Adjoint administratif principal de 2ème classe 6e échelon</v>
      </c>
      <c r="B19" s="37" t="str">
        <f>Filières!$A$14</f>
        <v>Administrative</v>
      </c>
      <c r="C19" s="37" t="str">
        <f>Grades!$G$1</f>
        <v>Adjoint_Administratif</v>
      </c>
      <c r="D19" s="37" t="str">
        <f>Grades!$G$3</f>
        <v>Adjoint administratif principal de 2ème classe</v>
      </c>
      <c r="E19" s="37" t="s">
        <v>185</v>
      </c>
      <c r="F19" s="37">
        <v>404</v>
      </c>
    </row>
    <row r="20" spans="1:6" x14ac:dyDescent="0.25">
      <c r="A20" s="49" t="str">
        <f t="shared" si="0"/>
        <v>Adjoint administratif principal de 2ème classe 5e échelon</v>
      </c>
      <c r="B20" s="37" t="str">
        <f>Filières!$A$14</f>
        <v>Administrative</v>
      </c>
      <c r="C20" s="37" t="str">
        <f>Grades!$G$1</f>
        <v>Adjoint_Administratif</v>
      </c>
      <c r="D20" s="37" t="str">
        <f>Grades!$G$3</f>
        <v>Adjoint administratif principal de 2ème classe</v>
      </c>
      <c r="E20" s="37" t="s">
        <v>186</v>
      </c>
      <c r="F20" s="37">
        <v>396</v>
      </c>
    </row>
    <row r="21" spans="1:6" x14ac:dyDescent="0.25">
      <c r="A21" s="49" t="str">
        <f t="shared" si="0"/>
        <v>Adjoint administratif principal de 2ème classe 4e échelon</v>
      </c>
      <c r="B21" s="37" t="str">
        <f>Filières!$A$14</f>
        <v>Administrative</v>
      </c>
      <c r="C21" s="37" t="str">
        <f>Grades!$G$1</f>
        <v>Adjoint_Administratif</v>
      </c>
      <c r="D21" s="37" t="str">
        <f>Grades!$G$3</f>
        <v>Adjoint administratif principal de 2ème classe</v>
      </c>
      <c r="E21" s="37" t="s">
        <v>187</v>
      </c>
      <c r="F21" s="37">
        <v>387</v>
      </c>
    </row>
    <row r="22" spans="1:6" x14ac:dyDescent="0.25">
      <c r="A22" s="49" t="str">
        <f t="shared" si="0"/>
        <v>Adjoint administratif principal de 2ème classe 3e échelon</v>
      </c>
      <c r="B22" s="37" t="str">
        <f>Filières!$A$14</f>
        <v>Administrative</v>
      </c>
      <c r="C22" s="37" t="str">
        <f>Grades!$G$1</f>
        <v>Adjoint_Administratif</v>
      </c>
      <c r="D22" s="37" t="str">
        <f>Grades!$G$3</f>
        <v>Adjoint administratif principal de 2ème classe</v>
      </c>
      <c r="E22" s="37" t="s">
        <v>188</v>
      </c>
      <c r="F22" s="37">
        <v>376</v>
      </c>
    </row>
    <row r="23" spans="1:6" x14ac:dyDescent="0.25">
      <c r="A23" s="49" t="str">
        <f t="shared" si="0"/>
        <v>Adjoint administratif principal de 2ème classe 2e échelon</v>
      </c>
      <c r="B23" s="37" t="str">
        <f>Filières!$A$14</f>
        <v>Administrative</v>
      </c>
      <c r="C23" s="37" t="str">
        <f>Grades!$G$1</f>
        <v>Adjoint_Administratif</v>
      </c>
      <c r="D23" s="37" t="str">
        <f>Grades!$G$3</f>
        <v>Adjoint administratif principal de 2ème classe</v>
      </c>
      <c r="E23" s="37" t="s">
        <v>189</v>
      </c>
      <c r="F23" s="37">
        <v>371</v>
      </c>
    </row>
    <row r="24" spans="1:6" x14ac:dyDescent="0.25">
      <c r="A24" s="49" t="str">
        <f t="shared" si="0"/>
        <v>Adjoint administratif principal de 2ème classe 1er échelon</v>
      </c>
      <c r="B24" s="37" t="str">
        <f>Filières!$A$14</f>
        <v>Administrative</v>
      </c>
      <c r="C24" s="37" t="str">
        <f>Grades!$G$1</f>
        <v>Adjoint_Administratif</v>
      </c>
      <c r="D24" s="37" t="str">
        <f>Grades!$G$3</f>
        <v>Adjoint administratif principal de 2ème classe</v>
      </c>
      <c r="E24" s="37" t="s">
        <v>190</v>
      </c>
      <c r="F24" s="37">
        <v>368</v>
      </c>
    </row>
    <row r="25" spans="1:6" x14ac:dyDescent="0.25">
      <c r="A25" s="49" t="str">
        <f t="shared" si="0"/>
        <v>Adjoint administratif principal de 1ère classe 10e échelon</v>
      </c>
      <c r="B25" s="37" t="str">
        <f>Filières!$A$14</f>
        <v>Administrative</v>
      </c>
      <c r="C25" s="37" t="str">
        <f>Grades!$G$1</f>
        <v>Adjoint_Administratif</v>
      </c>
      <c r="D25" s="37" t="str">
        <f>Grades!$G$4</f>
        <v>Adjoint administratif principal de 1ère classe</v>
      </c>
      <c r="E25" s="37" t="s">
        <v>181</v>
      </c>
      <c r="F25" s="37">
        <v>558</v>
      </c>
    </row>
    <row r="26" spans="1:6" x14ac:dyDescent="0.25">
      <c r="A26" s="49" t="str">
        <f t="shared" si="0"/>
        <v>Adjoint administratif principal de 1ère classe 9e échelon</v>
      </c>
      <c r="B26" s="37" t="str">
        <f>Filières!$A$14</f>
        <v>Administrative</v>
      </c>
      <c r="C26" s="37" t="str">
        <f>Grades!$G$1</f>
        <v>Adjoint_Administratif</v>
      </c>
      <c r="D26" s="37" t="str">
        <f>Grades!$G$4</f>
        <v>Adjoint administratif principal de 1ère classe</v>
      </c>
      <c r="E26" s="37" t="s">
        <v>182</v>
      </c>
      <c r="F26" s="37">
        <v>525</v>
      </c>
    </row>
    <row r="27" spans="1:6" x14ac:dyDescent="0.25">
      <c r="A27" s="49" t="str">
        <f t="shared" si="0"/>
        <v>Adjoint administratif principal de 1ère classe 8e échelon</v>
      </c>
      <c r="B27" s="37" t="str">
        <f>Filières!$A$14</f>
        <v>Administrative</v>
      </c>
      <c r="C27" s="37" t="str">
        <f>Grades!$G$1</f>
        <v>Adjoint_Administratif</v>
      </c>
      <c r="D27" s="37" t="str">
        <f>Grades!$G$4</f>
        <v>Adjoint administratif principal de 1ère classe</v>
      </c>
      <c r="E27" s="37" t="s">
        <v>183</v>
      </c>
      <c r="F27" s="37">
        <v>499</v>
      </c>
    </row>
    <row r="28" spans="1:6" x14ac:dyDescent="0.25">
      <c r="A28" s="49" t="str">
        <f t="shared" si="0"/>
        <v>Adjoint administratif principal de 1ère classe 7e échelon</v>
      </c>
      <c r="B28" s="37" t="str">
        <f>Filières!$A$14</f>
        <v>Administrative</v>
      </c>
      <c r="C28" s="37" t="str">
        <f>Grades!$G$1</f>
        <v>Adjoint_Administratif</v>
      </c>
      <c r="D28" s="37" t="str">
        <f>Grades!$G$4</f>
        <v>Adjoint administratif principal de 1ère classe</v>
      </c>
      <c r="E28" s="37" t="s">
        <v>184</v>
      </c>
      <c r="F28" s="37">
        <v>478</v>
      </c>
    </row>
    <row r="29" spans="1:6" x14ac:dyDescent="0.25">
      <c r="A29" s="49" t="str">
        <f t="shared" si="0"/>
        <v>Adjoint administratif principal de 1ère classe 6e échelon</v>
      </c>
      <c r="B29" s="37" t="str">
        <f>Filières!$A$14</f>
        <v>Administrative</v>
      </c>
      <c r="C29" s="37" t="str">
        <f>Grades!$G$1</f>
        <v>Adjoint_Administratif</v>
      </c>
      <c r="D29" s="37" t="str">
        <f>Grades!$G$4</f>
        <v>Adjoint administratif principal de 1ère classe</v>
      </c>
      <c r="E29" s="37" t="s">
        <v>185</v>
      </c>
      <c r="F29" s="37">
        <v>460</v>
      </c>
    </row>
    <row r="30" spans="1:6" x14ac:dyDescent="0.25">
      <c r="A30" s="49" t="str">
        <f t="shared" si="0"/>
        <v>Adjoint administratif principal de 1ère classe 5e échelon</v>
      </c>
      <c r="B30" s="37" t="str">
        <f>Filières!$A$14</f>
        <v>Administrative</v>
      </c>
      <c r="C30" s="37" t="str">
        <f>Grades!$G$1</f>
        <v>Adjoint_Administratif</v>
      </c>
      <c r="D30" s="37" t="str">
        <f>Grades!$G$4</f>
        <v>Adjoint administratif principal de 1ère classe</v>
      </c>
      <c r="E30" s="37" t="s">
        <v>186</v>
      </c>
      <c r="F30" s="37">
        <v>448</v>
      </c>
    </row>
    <row r="31" spans="1:6" x14ac:dyDescent="0.25">
      <c r="A31" s="49" t="str">
        <f t="shared" si="0"/>
        <v>Adjoint administratif principal de 1ère classe 4e échelon</v>
      </c>
      <c r="B31" s="37" t="str">
        <f>Filières!$A$14</f>
        <v>Administrative</v>
      </c>
      <c r="C31" s="37" t="str">
        <f>Grades!$G$1</f>
        <v>Adjoint_Administratif</v>
      </c>
      <c r="D31" s="37" t="str">
        <f>Grades!$G$4</f>
        <v>Adjoint administratif principal de 1ère classe</v>
      </c>
      <c r="E31" s="37" t="s">
        <v>187</v>
      </c>
      <c r="F31" s="37">
        <v>430</v>
      </c>
    </row>
    <row r="32" spans="1:6" x14ac:dyDescent="0.25">
      <c r="A32" s="49" t="str">
        <f t="shared" si="0"/>
        <v>Adjoint administratif principal de 1ère classe 3e échelon</v>
      </c>
      <c r="B32" s="37" t="str">
        <f>Filières!$A$14</f>
        <v>Administrative</v>
      </c>
      <c r="C32" s="37" t="str">
        <f>Grades!$G$1</f>
        <v>Adjoint_Administratif</v>
      </c>
      <c r="D32" s="37" t="str">
        <f>Grades!$G$4</f>
        <v>Adjoint administratif principal de 1ère classe</v>
      </c>
      <c r="E32" s="37" t="s">
        <v>188</v>
      </c>
      <c r="F32" s="37">
        <v>412</v>
      </c>
    </row>
    <row r="33" spans="1:6" x14ac:dyDescent="0.25">
      <c r="A33" s="49" t="str">
        <f t="shared" si="0"/>
        <v>Adjoint administratif principal de 1ère classe 2e échelon</v>
      </c>
      <c r="B33" s="37" t="str">
        <f>Filières!$A$14</f>
        <v>Administrative</v>
      </c>
      <c r="C33" s="37" t="str">
        <f>Grades!$G$1</f>
        <v>Adjoint_Administratif</v>
      </c>
      <c r="D33" s="37" t="str">
        <f>Grades!$G$4</f>
        <v>Adjoint administratif principal de 1ère classe</v>
      </c>
      <c r="E33" s="37" t="s">
        <v>189</v>
      </c>
      <c r="F33" s="37">
        <v>397</v>
      </c>
    </row>
    <row r="34" spans="1:6" x14ac:dyDescent="0.25">
      <c r="A34" s="49" t="str">
        <f t="shared" si="0"/>
        <v>Adjoint administratif principal de 1ère classe 1er échelon</v>
      </c>
      <c r="B34" s="37" t="str">
        <f>Filières!$A$14</f>
        <v>Administrative</v>
      </c>
      <c r="C34" s="37" t="str">
        <f>Grades!$G$1</f>
        <v>Adjoint_Administratif</v>
      </c>
      <c r="D34" s="37" t="str">
        <f>Grades!$G$4</f>
        <v>Adjoint administratif principal de 1ère classe</v>
      </c>
      <c r="E34" s="37" t="s">
        <v>190</v>
      </c>
      <c r="F34" s="37">
        <v>388</v>
      </c>
    </row>
    <row r="35" spans="1:6" x14ac:dyDescent="0.25">
      <c r="A35" s="49" t="str">
        <f t="shared" si="0"/>
        <v>Rédacteur 13e échelon</v>
      </c>
      <c r="B35" s="37" t="str">
        <f>Filières!$A$14</f>
        <v>Administrative</v>
      </c>
      <c r="C35" s="37" t="str">
        <f>Grades!$E$1</f>
        <v>Rédacteur</v>
      </c>
      <c r="D35" s="37" t="str">
        <f>Grades!$E$2</f>
        <v>Rédacteur</v>
      </c>
      <c r="E35" s="37" t="s">
        <v>192</v>
      </c>
      <c r="F35" s="37">
        <v>597</v>
      </c>
    </row>
    <row r="36" spans="1:6" x14ac:dyDescent="0.25">
      <c r="A36" s="49" t="str">
        <f t="shared" si="0"/>
        <v>Rédacteur 12e échelon</v>
      </c>
      <c r="B36" s="37" t="str">
        <f>Filières!$A$14</f>
        <v>Administrative</v>
      </c>
      <c r="C36" s="37" t="str">
        <f>Grades!$E$1</f>
        <v>Rédacteur</v>
      </c>
      <c r="D36" s="37" t="str">
        <f>Grades!$E$2</f>
        <v>Rédacteur</v>
      </c>
      <c r="E36" s="37" t="s">
        <v>191</v>
      </c>
      <c r="F36" s="37">
        <v>563</v>
      </c>
    </row>
    <row r="37" spans="1:6" x14ac:dyDescent="0.25">
      <c r="A37" s="49" t="str">
        <f t="shared" si="0"/>
        <v>Rédacteur 11e échelon</v>
      </c>
      <c r="B37" s="37" t="str">
        <f>Filières!$A$14</f>
        <v>Administrative</v>
      </c>
      <c r="C37" s="37" t="str">
        <f>Grades!$E$1</f>
        <v>Rédacteur</v>
      </c>
      <c r="D37" s="37" t="str">
        <f>Grades!$E$2</f>
        <v>Rédacteur</v>
      </c>
      <c r="E37" s="37" t="s">
        <v>180</v>
      </c>
      <c r="F37" s="37">
        <v>538</v>
      </c>
    </row>
    <row r="38" spans="1:6" x14ac:dyDescent="0.25">
      <c r="A38" s="49" t="str">
        <f t="shared" si="0"/>
        <v>Rédacteur 10e échelon</v>
      </c>
      <c r="B38" s="37" t="str">
        <f>Filières!$A$14</f>
        <v>Administrative</v>
      </c>
      <c r="C38" s="37" t="str">
        <f>Grades!$E$1</f>
        <v>Rédacteur</v>
      </c>
      <c r="D38" s="37" t="str">
        <f>Grades!$E$2</f>
        <v>Rédacteur</v>
      </c>
      <c r="E38" s="37" t="s">
        <v>181</v>
      </c>
      <c r="F38" s="37">
        <v>513</v>
      </c>
    </row>
    <row r="39" spans="1:6" x14ac:dyDescent="0.25">
      <c r="A39" s="49" t="str">
        <f t="shared" si="0"/>
        <v>Rédacteur 9e échelon</v>
      </c>
      <c r="B39" s="37" t="str">
        <f>Filières!$A$14</f>
        <v>Administrative</v>
      </c>
      <c r="C39" s="37" t="str">
        <f>Grades!$E$1</f>
        <v>Rédacteur</v>
      </c>
      <c r="D39" s="37" t="str">
        <f>Grades!$E$2</f>
        <v>Rédacteur</v>
      </c>
      <c r="E39" s="37" t="s">
        <v>182</v>
      </c>
      <c r="F39" s="37">
        <v>500</v>
      </c>
    </row>
    <row r="40" spans="1:6" x14ac:dyDescent="0.25">
      <c r="A40" s="49" t="str">
        <f t="shared" si="0"/>
        <v>Rédacteur 8e échelon</v>
      </c>
      <c r="B40" s="37" t="str">
        <f>Filières!$A$14</f>
        <v>Administrative</v>
      </c>
      <c r="C40" s="37" t="str">
        <f>Grades!$E$1</f>
        <v>Rédacteur</v>
      </c>
      <c r="D40" s="37" t="str">
        <f>Grades!$E$2</f>
        <v>Rédacteur</v>
      </c>
      <c r="E40" s="37" t="s">
        <v>183</v>
      </c>
      <c r="F40" s="37">
        <v>478</v>
      </c>
    </row>
    <row r="41" spans="1:6" x14ac:dyDescent="0.25">
      <c r="A41" s="49" t="str">
        <f t="shared" si="0"/>
        <v>Rédacteur 7e échelon</v>
      </c>
      <c r="B41" s="37" t="str">
        <f>Filières!$A$14</f>
        <v>Administrative</v>
      </c>
      <c r="C41" s="37" t="str">
        <f>Grades!$E$1</f>
        <v>Rédacteur</v>
      </c>
      <c r="D41" s="37" t="str">
        <f>Grades!$E$2</f>
        <v>Rédacteur</v>
      </c>
      <c r="E41" s="37" t="s">
        <v>184</v>
      </c>
      <c r="F41" s="37">
        <v>452</v>
      </c>
    </row>
    <row r="42" spans="1:6" x14ac:dyDescent="0.25">
      <c r="A42" s="49" t="str">
        <f t="shared" si="0"/>
        <v>Rédacteur 6e échelon</v>
      </c>
      <c r="B42" s="37" t="str">
        <f>Filières!$A$14</f>
        <v>Administrative</v>
      </c>
      <c r="C42" s="37" t="str">
        <f>Grades!$E$1</f>
        <v>Rédacteur</v>
      </c>
      <c r="D42" s="37" t="str">
        <f>Grades!$E$2</f>
        <v>Rédacteur</v>
      </c>
      <c r="E42" s="37" t="s">
        <v>185</v>
      </c>
      <c r="F42" s="37">
        <v>431</v>
      </c>
    </row>
    <row r="43" spans="1:6" x14ac:dyDescent="0.25">
      <c r="A43" s="49" t="str">
        <f t="shared" si="0"/>
        <v>Rédacteur 5e échelon</v>
      </c>
      <c r="B43" s="37" t="str">
        <f>Filières!$A$14</f>
        <v>Administrative</v>
      </c>
      <c r="C43" s="37" t="str">
        <f>Grades!$E$1</f>
        <v>Rédacteur</v>
      </c>
      <c r="D43" s="37" t="str">
        <f>Grades!$E$2</f>
        <v>Rédacteur</v>
      </c>
      <c r="E43" s="37" t="s">
        <v>186</v>
      </c>
      <c r="F43" s="37">
        <v>415</v>
      </c>
    </row>
    <row r="44" spans="1:6" x14ac:dyDescent="0.25">
      <c r="A44" s="49" t="str">
        <f t="shared" si="0"/>
        <v>Rédacteur 4e échelon</v>
      </c>
      <c r="B44" s="37" t="str">
        <f>Filières!$A$14</f>
        <v>Administrative</v>
      </c>
      <c r="C44" s="37" t="str">
        <f>Grades!$E$1</f>
        <v>Rédacteur</v>
      </c>
      <c r="D44" s="37" t="str">
        <f>Grades!$E$2</f>
        <v>Rédacteur</v>
      </c>
      <c r="E44" s="37" t="s">
        <v>187</v>
      </c>
      <c r="F44" s="37">
        <v>401</v>
      </c>
    </row>
    <row r="45" spans="1:6" x14ac:dyDescent="0.25">
      <c r="A45" s="49" t="str">
        <f t="shared" si="0"/>
        <v>Rédacteur 3e échelon</v>
      </c>
      <c r="B45" s="37" t="str">
        <f>Filières!$A$14</f>
        <v>Administrative</v>
      </c>
      <c r="C45" s="37" t="str">
        <f>Grades!$E$1</f>
        <v>Rédacteur</v>
      </c>
      <c r="D45" s="37" t="str">
        <f>Grades!$E$2</f>
        <v>Rédacteur</v>
      </c>
      <c r="E45" s="37" t="s">
        <v>188</v>
      </c>
      <c r="F45" s="37">
        <v>397</v>
      </c>
    </row>
    <row r="46" spans="1:6" x14ac:dyDescent="0.25">
      <c r="A46" s="49" t="str">
        <f t="shared" si="0"/>
        <v>Rédacteur 2e échelon</v>
      </c>
      <c r="B46" s="37" t="str">
        <f>Filières!$A$14</f>
        <v>Administrative</v>
      </c>
      <c r="C46" s="37" t="str">
        <f>Grades!$E$1</f>
        <v>Rédacteur</v>
      </c>
      <c r="D46" s="37" t="str">
        <f>Grades!$E$2</f>
        <v>Rédacteur</v>
      </c>
      <c r="E46" s="37" t="s">
        <v>189</v>
      </c>
      <c r="F46" s="37">
        <v>395</v>
      </c>
    </row>
    <row r="47" spans="1:6" x14ac:dyDescent="0.25">
      <c r="A47" s="49" t="str">
        <f t="shared" si="0"/>
        <v>Rédacteur 1er échelon</v>
      </c>
      <c r="B47" s="37" t="str">
        <f>Filières!$A$14</f>
        <v>Administrative</v>
      </c>
      <c r="C47" s="37" t="str">
        <f>Grades!$E$1</f>
        <v>Rédacteur</v>
      </c>
      <c r="D47" s="37" t="str">
        <f>Grades!$E$2</f>
        <v>Rédacteur</v>
      </c>
      <c r="E47" s="37" t="s">
        <v>190</v>
      </c>
      <c r="F47" s="37">
        <v>389</v>
      </c>
    </row>
    <row r="48" spans="1:6" x14ac:dyDescent="0.25">
      <c r="A48" s="49" t="str">
        <f t="shared" si="0"/>
        <v>Rédacteur principal de 2ème classe 12e échelon</v>
      </c>
      <c r="B48" s="37" t="str">
        <f>Filières!$A$14</f>
        <v>Administrative</v>
      </c>
      <c r="C48" s="37" t="str">
        <f>Grades!$E$1</f>
        <v>Rédacteur</v>
      </c>
      <c r="D48" s="37" t="str">
        <f>Grades!$E$3</f>
        <v>Rédacteur principal de 2ème classe</v>
      </c>
      <c r="E48" s="37" t="s">
        <v>191</v>
      </c>
      <c r="F48" s="37">
        <v>638</v>
      </c>
    </row>
    <row r="49" spans="1:6" x14ac:dyDescent="0.25">
      <c r="A49" s="49" t="str">
        <f t="shared" si="0"/>
        <v>Rédacteur principal de 2ème classe 11e échelon</v>
      </c>
      <c r="B49" s="37" t="str">
        <f>Filières!$A$14</f>
        <v>Administrative</v>
      </c>
      <c r="C49" s="37" t="str">
        <f>Grades!$E$1</f>
        <v>Rédacteur</v>
      </c>
      <c r="D49" s="37" t="str">
        <f>Grades!$E$3</f>
        <v>Rédacteur principal de 2ème classe</v>
      </c>
      <c r="E49" s="37" t="s">
        <v>180</v>
      </c>
      <c r="F49" s="37">
        <v>599</v>
      </c>
    </row>
    <row r="50" spans="1:6" x14ac:dyDescent="0.25">
      <c r="A50" s="49" t="str">
        <f t="shared" si="0"/>
        <v>Rédacteur principal de 2ème classe 10e échelon</v>
      </c>
      <c r="B50" s="37" t="str">
        <f>Filières!$A$14</f>
        <v>Administrative</v>
      </c>
      <c r="C50" s="37" t="str">
        <f>Grades!$E$1</f>
        <v>Rédacteur</v>
      </c>
      <c r="D50" s="37" t="str">
        <f>Grades!$E$3</f>
        <v>Rédacteur principal de 2ème classe</v>
      </c>
      <c r="E50" s="37" t="s">
        <v>181</v>
      </c>
      <c r="F50" s="37">
        <v>567</v>
      </c>
    </row>
    <row r="51" spans="1:6" x14ac:dyDescent="0.25">
      <c r="A51" s="49" t="str">
        <f t="shared" si="0"/>
        <v>Rédacteur principal de 2ème classe 9e échelon</v>
      </c>
      <c r="B51" s="37" t="str">
        <f>Filières!$A$14</f>
        <v>Administrative</v>
      </c>
      <c r="C51" s="37" t="str">
        <f>Grades!$E$1</f>
        <v>Rédacteur</v>
      </c>
      <c r="D51" s="37" t="str">
        <f>Grades!$E$3</f>
        <v>Rédacteur principal de 2ème classe</v>
      </c>
      <c r="E51" s="37" t="s">
        <v>182</v>
      </c>
      <c r="F51" s="37">
        <v>542</v>
      </c>
    </row>
    <row r="52" spans="1:6" x14ac:dyDescent="0.25">
      <c r="A52" s="49" t="str">
        <f t="shared" si="0"/>
        <v>Rédacteur principal de 2ème classe 8e échelon</v>
      </c>
      <c r="B52" s="37" t="str">
        <f>Filières!$A$14</f>
        <v>Administrative</v>
      </c>
      <c r="C52" s="37" t="str">
        <f>Grades!$E$1</f>
        <v>Rédacteur</v>
      </c>
      <c r="D52" s="37" t="str">
        <f>Grades!$E$3</f>
        <v>Rédacteur principal de 2ème classe</v>
      </c>
      <c r="E52" s="37" t="s">
        <v>183</v>
      </c>
      <c r="F52" s="37">
        <v>528</v>
      </c>
    </row>
    <row r="53" spans="1:6" x14ac:dyDescent="0.25">
      <c r="A53" s="49" t="str">
        <f t="shared" si="0"/>
        <v>Rédacteur principal de 2ème classe 7e échelon</v>
      </c>
      <c r="B53" s="37" t="str">
        <f>Filières!$A$14</f>
        <v>Administrative</v>
      </c>
      <c r="C53" s="37" t="str">
        <f>Grades!$E$1</f>
        <v>Rédacteur</v>
      </c>
      <c r="D53" s="37" t="str">
        <f>Grades!$E$3</f>
        <v>Rédacteur principal de 2ème classe</v>
      </c>
      <c r="E53" s="37" t="s">
        <v>184</v>
      </c>
      <c r="F53" s="37">
        <v>506</v>
      </c>
    </row>
    <row r="54" spans="1:6" x14ac:dyDescent="0.25">
      <c r="A54" s="49" t="str">
        <f t="shared" si="0"/>
        <v>Rédacteur principal de 2ème classe 6e échelon</v>
      </c>
      <c r="B54" s="37" t="str">
        <f>Filières!$A$14</f>
        <v>Administrative</v>
      </c>
      <c r="C54" s="37" t="str">
        <f>Grades!$E$1</f>
        <v>Rédacteur</v>
      </c>
      <c r="D54" s="37" t="str">
        <f>Grades!$E$3</f>
        <v>Rédacteur principal de 2ème classe</v>
      </c>
      <c r="E54" s="37" t="s">
        <v>185</v>
      </c>
      <c r="F54" s="37">
        <v>480</v>
      </c>
    </row>
    <row r="55" spans="1:6" x14ac:dyDescent="0.25">
      <c r="A55" s="49" t="str">
        <f t="shared" si="0"/>
        <v>Rédacteur principal de 2ème classe 5e échelon</v>
      </c>
      <c r="B55" s="37" t="str">
        <f>Filières!$A$14</f>
        <v>Administrative</v>
      </c>
      <c r="C55" s="37" t="str">
        <f>Grades!$E$1</f>
        <v>Rédacteur</v>
      </c>
      <c r="D55" s="37" t="str">
        <f>Grades!$E$3</f>
        <v>Rédacteur principal de 2ème classe</v>
      </c>
      <c r="E55" s="37" t="s">
        <v>186</v>
      </c>
      <c r="F55" s="37">
        <v>458</v>
      </c>
    </row>
    <row r="56" spans="1:6" x14ac:dyDescent="0.25">
      <c r="A56" s="49" t="str">
        <f t="shared" si="0"/>
        <v>Rédacteur principal de 2ème classe 4e échelon</v>
      </c>
      <c r="B56" s="37" t="str">
        <f>Filières!$A$14</f>
        <v>Administrative</v>
      </c>
      <c r="C56" s="37" t="str">
        <f>Grades!$E$1</f>
        <v>Rédacteur</v>
      </c>
      <c r="D56" s="37" t="str">
        <f>Grades!$E$3</f>
        <v>Rédacteur principal de 2ème classe</v>
      </c>
      <c r="E56" s="37" t="s">
        <v>187</v>
      </c>
      <c r="F56" s="37">
        <v>444</v>
      </c>
    </row>
    <row r="57" spans="1:6" x14ac:dyDescent="0.25">
      <c r="A57" s="49" t="str">
        <f t="shared" si="0"/>
        <v>Rédacteur principal de 2ème classe 3e échelon</v>
      </c>
      <c r="B57" s="37" t="str">
        <f>Filières!$A$14</f>
        <v>Administrative</v>
      </c>
      <c r="C57" s="37" t="str">
        <f>Grades!$E$1</f>
        <v>Rédacteur</v>
      </c>
      <c r="D57" s="37" t="str">
        <f>Grades!$E$3</f>
        <v>Rédacteur principal de 2ème classe</v>
      </c>
      <c r="E57" s="37" t="s">
        <v>188</v>
      </c>
      <c r="F57" s="37">
        <v>429</v>
      </c>
    </row>
    <row r="58" spans="1:6" x14ac:dyDescent="0.25">
      <c r="A58" s="49" t="str">
        <f t="shared" si="0"/>
        <v>Rédacteur principal de 2ème classe 2e échelon</v>
      </c>
      <c r="B58" s="37" t="str">
        <f>Filières!$A$14</f>
        <v>Administrative</v>
      </c>
      <c r="C58" s="37" t="str">
        <f>Grades!$E$1</f>
        <v>Rédacteur</v>
      </c>
      <c r="D58" s="37" t="str">
        <f>Grades!$E$3</f>
        <v>Rédacteur principal de 2ème classe</v>
      </c>
      <c r="E58" s="37" t="s">
        <v>189</v>
      </c>
      <c r="F58" s="37">
        <v>415</v>
      </c>
    </row>
    <row r="59" spans="1:6" x14ac:dyDescent="0.25">
      <c r="A59" s="49" t="str">
        <f t="shared" si="0"/>
        <v>Rédacteur principal de 2ème classe 1er échelon</v>
      </c>
      <c r="B59" s="37" t="str">
        <f>Filières!$A$14</f>
        <v>Administrative</v>
      </c>
      <c r="C59" s="37" t="str">
        <f>Grades!$E$1</f>
        <v>Rédacteur</v>
      </c>
      <c r="D59" s="37" t="str">
        <f>Grades!$E$3</f>
        <v>Rédacteur principal de 2ème classe</v>
      </c>
      <c r="E59" s="37" t="s">
        <v>190</v>
      </c>
      <c r="F59" s="37">
        <v>401</v>
      </c>
    </row>
    <row r="60" spans="1:6" x14ac:dyDescent="0.25">
      <c r="A60" s="49" t="str">
        <f t="shared" si="0"/>
        <v>Rédacteur principal de 1ère classe 11e échelon</v>
      </c>
      <c r="B60" s="37" t="str">
        <f>Filières!$A$14</f>
        <v>Administrative</v>
      </c>
      <c r="C60" s="37" t="str">
        <f>Grades!$E$1</f>
        <v>Rédacteur</v>
      </c>
      <c r="D60" s="37" t="str">
        <f>Grades!$E$4</f>
        <v>Rédacteur principal de 1ère classe</v>
      </c>
      <c r="E60" s="37" t="s">
        <v>180</v>
      </c>
      <c r="F60" s="37">
        <v>707</v>
      </c>
    </row>
    <row r="61" spans="1:6" x14ac:dyDescent="0.25">
      <c r="A61" s="49" t="str">
        <f t="shared" si="0"/>
        <v>Rédacteur principal de 1ère classe 10e échelon</v>
      </c>
      <c r="B61" s="37" t="str">
        <f>Filières!$A$14</f>
        <v>Administrative</v>
      </c>
      <c r="C61" s="37" t="str">
        <f>Grades!$E$1</f>
        <v>Rédacteur</v>
      </c>
      <c r="D61" s="37" t="str">
        <f>Grades!$E$4</f>
        <v>Rédacteur principal de 1ère classe</v>
      </c>
      <c r="E61" s="37" t="s">
        <v>181</v>
      </c>
      <c r="F61" s="37">
        <v>684</v>
      </c>
    </row>
    <row r="62" spans="1:6" x14ac:dyDescent="0.25">
      <c r="A62" s="49" t="str">
        <f t="shared" si="0"/>
        <v>Rédacteur principal de 1ère classe 9e échelon</v>
      </c>
      <c r="B62" s="37" t="str">
        <f>Filières!$A$14</f>
        <v>Administrative</v>
      </c>
      <c r="C62" s="37" t="str">
        <f>Grades!$E$1</f>
        <v>Rédacteur</v>
      </c>
      <c r="D62" s="37" t="str">
        <f>Grades!$E$4</f>
        <v>Rédacteur principal de 1ère classe</v>
      </c>
      <c r="E62" s="37" t="s">
        <v>182</v>
      </c>
      <c r="F62" s="37">
        <v>660</v>
      </c>
    </row>
    <row r="63" spans="1:6" x14ac:dyDescent="0.25">
      <c r="A63" s="49" t="str">
        <f t="shared" si="0"/>
        <v>Rédacteur principal de 1ère classe 8e échelon</v>
      </c>
      <c r="B63" s="37" t="str">
        <f>Filières!$A$14</f>
        <v>Administrative</v>
      </c>
      <c r="C63" s="37" t="str">
        <f>Grades!$E$1</f>
        <v>Rédacteur</v>
      </c>
      <c r="D63" s="37" t="str">
        <f>Grades!$E$4</f>
        <v>Rédacteur principal de 1ère classe</v>
      </c>
      <c r="E63" s="37" t="s">
        <v>183</v>
      </c>
      <c r="F63" s="37">
        <v>638</v>
      </c>
    </row>
    <row r="64" spans="1:6" x14ac:dyDescent="0.25">
      <c r="A64" s="49" t="str">
        <f t="shared" si="0"/>
        <v>Rédacteur principal de 1ère classe 7e échelon</v>
      </c>
      <c r="B64" s="37" t="str">
        <f>Filières!$A$14</f>
        <v>Administrative</v>
      </c>
      <c r="C64" s="37" t="str">
        <f>Grades!$E$1</f>
        <v>Rédacteur</v>
      </c>
      <c r="D64" s="37" t="str">
        <f>Grades!$E$4</f>
        <v>Rédacteur principal de 1ère classe</v>
      </c>
      <c r="E64" s="37" t="s">
        <v>184</v>
      </c>
      <c r="F64" s="37">
        <v>604</v>
      </c>
    </row>
    <row r="65" spans="1:6" x14ac:dyDescent="0.25">
      <c r="A65" s="49" t="str">
        <f t="shared" si="0"/>
        <v>Rédacteur principal de 1ère classe 6e échelon</v>
      </c>
      <c r="B65" s="37" t="str">
        <f>Filières!$A$14</f>
        <v>Administrative</v>
      </c>
      <c r="C65" s="37" t="str">
        <f>Grades!$E$1</f>
        <v>Rédacteur</v>
      </c>
      <c r="D65" s="37" t="str">
        <f>Grades!$E$4</f>
        <v>Rédacteur principal de 1ère classe</v>
      </c>
      <c r="E65" s="37" t="s">
        <v>185</v>
      </c>
      <c r="F65" s="37">
        <v>573</v>
      </c>
    </row>
    <row r="66" spans="1:6" x14ac:dyDescent="0.25">
      <c r="A66" s="49" t="str">
        <f t="shared" ref="A66:A69" si="1">D66&amp;" "&amp;E66</f>
        <v>Rédacteur principal de 1ère classe 5e échelon</v>
      </c>
      <c r="B66" s="37" t="str">
        <f>Filières!$A$14</f>
        <v>Administrative</v>
      </c>
      <c r="C66" s="37" t="str">
        <f>Grades!$E$1</f>
        <v>Rédacteur</v>
      </c>
      <c r="D66" s="37" t="str">
        <f>Grades!$E$4</f>
        <v>Rédacteur principal de 1ère classe</v>
      </c>
      <c r="E66" s="37" t="s">
        <v>186</v>
      </c>
      <c r="F66" s="37">
        <v>547</v>
      </c>
    </row>
    <row r="67" spans="1:6" x14ac:dyDescent="0.25">
      <c r="A67" s="49" t="str">
        <f t="shared" si="1"/>
        <v>Rédacteur principal de 1ère classe 4e échelon</v>
      </c>
      <c r="B67" s="37" t="str">
        <f>Filières!$A$14</f>
        <v>Administrative</v>
      </c>
      <c r="C67" s="37" t="str">
        <f>Grades!$E$1</f>
        <v>Rédacteur</v>
      </c>
      <c r="D67" s="37" t="str">
        <f>Grades!$E$4</f>
        <v>Rédacteur principal de 1ère classe</v>
      </c>
      <c r="E67" s="37" t="s">
        <v>187</v>
      </c>
      <c r="F67" s="37">
        <v>513</v>
      </c>
    </row>
    <row r="68" spans="1:6" x14ac:dyDescent="0.25">
      <c r="A68" s="49" t="str">
        <f t="shared" si="1"/>
        <v>Rédacteur principal de 1ère classe 3e échelon</v>
      </c>
      <c r="B68" s="37" t="str">
        <f>Filières!$A$14</f>
        <v>Administrative</v>
      </c>
      <c r="C68" s="37" t="str">
        <f>Grades!$E$1</f>
        <v>Rédacteur</v>
      </c>
      <c r="D68" s="37" t="str">
        <f>Grades!$E$4</f>
        <v>Rédacteur principal de 1ère classe</v>
      </c>
      <c r="E68" s="37" t="s">
        <v>188</v>
      </c>
      <c r="F68" s="37">
        <v>484</v>
      </c>
    </row>
    <row r="69" spans="1:6" x14ac:dyDescent="0.25">
      <c r="A69" s="49" t="str">
        <f t="shared" si="1"/>
        <v>Rédacteur principal de 1ère classe 2e échelon</v>
      </c>
      <c r="B69" s="37" t="str">
        <f>Filières!$A$14</f>
        <v>Administrative</v>
      </c>
      <c r="C69" s="37" t="str">
        <f>Grades!$E$1</f>
        <v>Rédacteur</v>
      </c>
      <c r="D69" s="37" t="str">
        <f>Grades!$E$4</f>
        <v>Rédacteur principal de 1ère classe</v>
      </c>
      <c r="E69" s="37" t="s">
        <v>189</v>
      </c>
      <c r="F69" s="37">
        <v>461</v>
      </c>
    </row>
    <row r="70" spans="1:6" x14ac:dyDescent="0.25">
      <c r="A70" s="49" t="str">
        <f>D70&amp;" "&amp;E70</f>
        <v>Rédacteur principal de 1ère classe 1er échelon</v>
      </c>
      <c r="B70" s="37" t="str">
        <f>Filières!$A$14</f>
        <v>Administrative</v>
      </c>
      <c r="C70" s="37" t="str">
        <f>Grades!$E$1</f>
        <v>Rédacteur</v>
      </c>
      <c r="D70" s="37" t="str">
        <f>Grades!$E$4</f>
        <v>Rédacteur principal de 1ère classe</v>
      </c>
      <c r="E70" s="37" t="s">
        <v>190</v>
      </c>
      <c r="F70" s="37">
        <v>446</v>
      </c>
    </row>
    <row r="71" spans="1:6" x14ac:dyDescent="0.25">
      <c r="A71" s="49" t="str">
        <f t="shared" ref="A71:A105" si="2">D71&amp;" "&amp;E71</f>
        <v>Attaché 11e échelon</v>
      </c>
      <c r="B71" s="37" t="str">
        <f>Filières!$A$14</f>
        <v>Administrative</v>
      </c>
      <c r="C71" s="37" t="str">
        <f>Grades!$C$1</f>
        <v>Attaché</v>
      </c>
      <c r="D71" s="37" t="str">
        <f>Grades!$C$2</f>
        <v>Attaché</v>
      </c>
      <c r="E71" s="36" t="s">
        <v>180</v>
      </c>
      <c r="F71" s="36">
        <v>821</v>
      </c>
    </row>
    <row r="72" spans="1:6" x14ac:dyDescent="0.25">
      <c r="A72" s="49" t="str">
        <f t="shared" si="2"/>
        <v>Attaché 10e échelon</v>
      </c>
      <c r="B72" s="37" t="str">
        <f>Filières!$A$14</f>
        <v>Administrative</v>
      </c>
      <c r="C72" s="37" t="str">
        <f>Grades!$C$1</f>
        <v>Attaché</v>
      </c>
      <c r="D72" s="37" t="str">
        <f>Grades!$C$2</f>
        <v>Attaché</v>
      </c>
      <c r="E72" s="36" t="s">
        <v>181</v>
      </c>
      <c r="F72" s="36">
        <v>778</v>
      </c>
    </row>
    <row r="73" spans="1:6" x14ac:dyDescent="0.25">
      <c r="A73" s="49" t="str">
        <f t="shared" si="2"/>
        <v>Attaché 9e échelon</v>
      </c>
      <c r="B73" s="37" t="str">
        <f>Filières!$A$14</f>
        <v>Administrative</v>
      </c>
      <c r="C73" s="37" t="str">
        <f>Grades!$C$1</f>
        <v>Attaché</v>
      </c>
      <c r="D73" s="37" t="str">
        <f>Grades!$C$2</f>
        <v>Attaché</v>
      </c>
      <c r="E73" s="36" t="s">
        <v>182</v>
      </c>
      <c r="F73" s="36">
        <v>732</v>
      </c>
    </row>
    <row r="74" spans="1:6" x14ac:dyDescent="0.25">
      <c r="A74" s="49" t="str">
        <f t="shared" si="2"/>
        <v>Attaché 8e échelon</v>
      </c>
      <c r="B74" s="37" t="str">
        <f>Filières!$A$14</f>
        <v>Administrative</v>
      </c>
      <c r="C74" s="37" t="str">
        <f>Grades!$C$1</f>
        <v>Attaché</v>
      </c>
      <c r="D74" s="37" t="str">
        <f>Grades!$C$2</f>
        <v>Attaché</v>
      </c>
      <c r="E74" s="36" t="s">
        <v>183</v>
      </c>
      <c r="F74" s="36">
        <v>693</v>
      </c>
    </row>
    <row r="75" spans="1:6" x14ac:dyDescent="0.25">
      <c r="A75" s="49" t="str">
        <f t="shared" si="2"/>
        <v>Attaché 7e échelon</v>
      </c>
      <c r="B75" s="37" t="str">
        <f>Filières!$A$14</f>
        <v>Administrative</v>
      </c>
      <c r="C75" s="37" t="str">
        <f>Grades!$C$1</f>
        <v>Attaché</v>
      </c>
      <c r="D75" s="37" t="str">
        <f>Grades!$C$2</f>
        <v>Attaché</v>
      </c>
      <c r="E75" s="36" t="s">
        <v>184</v>
      </c>
      <c r="F75" s="36">
        <v>653</v>
      </c>
    </row>
    <row r="76" spans="1:6" x14ac:dyDescent="0.25">
      <c r="A76" s="49" t="str">
        <f t="shared" si="2"/>
        <v>Attaché 6e échelon</v>
      </c>
      <c r="B76" s="37" t="str">
        <f>Filières!$A$14</f>
        <v>Administrative</v>
      </c>
      <c r="C76" s="37" t="str">
        <f>Grades!$C$1</f>
        <v>Attaché</v>
      </c>
      <c r="D76" s="37" t="str">
        <f>Grades!$C$2</f>
        <v>Attaché</v>
      </c>
      <c r="E76" s="36" t="s">
        <v>185</v>
      </c>
      <c r="F76" s="36">
        <v>611</v>
      </c>
    </row>
    <row r="77" spans="1:6" x14ac:dyDescent="0.25">
      <c r="A77" s="49" t="str">
        <f t="shared" si="2"/>
        <v>Attaché 5e échelon</v>
      </c>
      <c r="B77" s="37" t="str">
        <f>Filières!$A$14</f>
        <v>Administrative</v>
      </c>
      <c r="C77" s="37" t="str">
        <f>Grades!$C$1</f>
        <v>Attaché</v>
      </c>
      <c r="D77" s="37" t="str">
        <f>Grades!$C$2</f>
        <v>Attaché</v>
      </c>
      <c r="E77" s="36" t="s">
        <v>186</v>
      </c>
      <c r="F77" s="36">
        <v>567</v>
      </c>
    </row>
    <row r="78" spans="1:6" x14ac:dyDescent="0.25">
      <c r="A78" s="49" t="str">
        <f t="shared" si="2"/>
        <v>Attaché 4e échelon</v>
      </c>
      <c r="B78" s="37" t="str">
        <f>Filières!$A$14</f>
        <v>Administrative</v>
      </c>
      <c r="C78" s="37" t="str">
        <f>Grades!$C$1</f>
        <v>Attaché</v>
      </c>
      <c r="D78" s="37" t="str">
        <f>Grades!$C$2</f>
        <v>Attaché</v>
      </c>
      <c r="E78" s="36" t="s">
        <v>187</v>
      </c>
      <c r="F78" s="36">
        <v>525</v>
      </c>
    </row>
    <row r="79" spans="1:6" x14ac:dyDescent="0.25">
      <c r="A79" s="49" t="str">
        <f t="shared" si="2"/>
        <v>Attaché 3e échelon</v>
      </c>
      <c r="B79" s="37" t="str">
        <f>Filières!$A$14</f>
        <v>Administrative</v>
      </c>
      <c r="C79" s="37" t="str">
        <f>Grades!$C$1</f>
        <v>Attaché</v>
      </c>
      <c r="D79" s="37" t="str">
        <f>Grades!$C$2</f>
        <v>Attaché</v>
      </c>
      <c r="E79" s="36" t="s">
        <v>188</v>
      </c>
      <c r="F79" s="36">
        <v>499</v>
      </c>
    </row>
    <row r="80" spans="1:6" x14ac:dyDescent="0.25">
      <c r="A80" s="49" t="str">
        <f t="shared" si="2"/>
        <v>Attaché 2e échelon</v>
      </c>
      <c r="B80" s="37" t="str">
        <f>Filières!$A$14</f>
        <v>Administrative</v>
      </c>
      <c r="C80" s="37" t="str">
        <f>Grades!$C$1</f>
        <v>Attaché</v>
      </c>
      <c r="D80" s="37" t="str">
        <f>Grades!$C$2</f>
        <v>Attaché</v>
      </c>
      <c r="E80" s="36" t="s">
        <v>189</v>
      </c>
      <c r="F80" s="36">
        <v>469</v>
      </c>
    </row>
    <row r="81" spans="1:6" x14ac:dyDescent="0.25">
      <c r="A81" s="49" t="str">
        <f t="shared" si="2"/>
        <v>Attaché 1er échelon</v>
      </c>
      <c r="B81" s="37" t="str">
        <f>Filières!$A$14</f>
        <v>Administrative</v>
      </c>
      <c r="C81" s="37" t="str">
        <f>Grades!$C$1</f>
        <v>Attaché</v>
      </c>
      <c r="D81" s="37" t="str">
        <f>Grades!$C$2</f>
        <v>Attaché</v>
      </c>
      <c r="E81" s="36" t="s">
        <v>190</v>
      </c>
      <c r="F81" s="36">
        <v>444</v>
      </c>
    </row>
    <row r="82" spans="1:6" x14ac:dyDescent="0.25">
      <c r="A82" s="49" t="str">
        <f t="shared" si="2"/>
        <v>Attaché principal 10e échelon</v>
      </c>
      <c r="B82" s="37" t="str">
        <f>Filières!$A$14</f>
        <v>Administrative</v>
      </c>
      <c r="C82" s="37" t="str">
        <f>Grades!$C$1</f>
        <v>Attaché</v>
      </c>
      <c r="D82" s="37" t="str">
        <f>Grades!$C$3</f>
        <v>Attaché principal</v>
      </c>
      <c r="E82" s="36" t="s">
        <v>181</v>
      </c>
      <c r="F82" s="36">
        <v>1015</v>
      </c>
    </row>
    <row r="83" spans="1:6" x14ac:dyDescent="0.25">
      <c r="A83" s="49" t="str">
        <f t="shared" si="2"/>
        <v>Attaché principal 9e échelon</v>
      </c>
      <c r="B83" s="37" t="str">
        <f>Filières!$A$14</f>
        <v>Administrative</v>
      </c>
      <c r="C83" s="37" t="str">
        <f>Grades!$C$1</f>
        <v>Attaché</v>
      </c>
      <c r="D83" s="37" t="str">
        <f>Grades!$C$3</f>
        <v>Attaché principal</v>
      </c>
      <c r="E83" s="36" t="s">
        <v>182</v>
      </c>
      <c r="F83" s="36">
        <v>995</v>
      </c>
    </row>
    <row r="84" spans="1:6" x14ac:dyDescent="0.25">
      <c r="A84" s="49" t="str">
        <f t="shared" si="2"/>
        <v>Attaché principal 8e échelon</v>
      </c>
      <c r="B84" s="37" t="str">
        <f>Filières!$A$14</f>
        <v>Administrative</v>
      </c>
      <c r="C84" s="37" t="str">
        <f>Grades!$C$1</f>
        <v>Attaché</v>
      </c>
      <c r="D84" s="37" t="str">
        <f>Grades!$C$3</f>
        <v>Attaché principal</v>
      </c>
      <c r="E84" s="36" t="s">
        <v>183</v>
      </c>
      <c r="F84" s="36">
        <v>946</v>
      </c>
    </row>
    <row r="85" spans="1:6" x14ac:dyDescent="0.25">
      <c r="A85" s="49" t="str">
        <f t="shared" si="2"/>
        <v>Attaché principal 7e échelon</v>
      </c>
      <c r="B85" s="37" t="str">
        <f>Filières!$A$14</f>
        <v>Administrative</v>
      </c>
      <c r="C85" s="37" t="str">
        <f>Grades!$C$1</f>
        <v>Attaché</v>
      </c>
      <c r="D85" s="37" t="str">
        <f>Grades!$C$3</f>
        <v>Attaché principal</v>
      </c>
      <c r="E85" s="36" t="s">
        <v>184</v>
      </c>
      <c r="F85" s="36">
        <v>896</v>
      </c>
    </row>
    <row r="86" spans="1:6" x14ac:dyDescent="0.25">
      <c r="A86" s="49" t="str">
        <f t="shared" si="2"/>
        <v>Attaché principal 6e échelon</v>
      </c>
      <c r="B86" s="37" t="str">
        <f>Filières!$A$14</f>
        <v>Administrative</v>
      </c>
      <c r="C86" s="37" t="str">
        <f>Grades!$C$1</f>
        <v>Attaché</v>
      </c>
      <c r="D86" s="37" t="str">
        <f>Grades!$C$3</f>
        <v>Attaché principal</v>
      </c>
      <c r="E86" s="36" t="s">
        <v>185</v>
      </c>
      <c r="F86" s="36">
        <v>843</v>
      </c>
    </row>
    <row r="87" spans="1:6" x14ac:dyDescent="0.25">
      <c r="A87" s="49" t="str">
        <f t="shared" si="2"/>
        <v>Attaché principal 5e échelon</v>
      </c>
      <c r="B87" s="37" t="str">
        <f>Filières!$A$14</f>
        <v>Administrative</v>
      </c>
      <c r="C87" s="37" t="str">
        <f>Grades!$C$1</f>
        <v>Attaché</v>
      </c>
      <c r="D87" s="37" t="str">
        <f>Grades!$C$3</f>
        <v>Attaché principal</v>
      </c>
      <c r="E87" s="36" t="s">
        <v>186</v>
      </c>
      <c r="F87" s="36">
        <v>791</v>
      </c>
    </row>
    <row r="88" spans="1:6" x14ac:dyDescent="0.25">
      <c r="A88" s="49" t="str">
        <f t="shared" si="2"/>
        <v>Attaché principal 4e échelon</v>
      </c>
      <c r="B88" s="37" t="str">
        <f>Filières!$A$14</f>
        <v>Administrative</v>
      </c>
      <c r="C88" s="37" t="str">
        <f>Grades!$C$1</f>
        <v>Attaché</v>
      </c>
      <c r="D88" s="37" t="str">
        <f>Grades!$C$3</f>
        <v>Attaché principal</v>
      </c>
      <c r="E88" s="36" t="s">
        <v>187</v>
      </c>
      <c r="F88" s="36">
        <v>732</v>
      </c>
    </row>
    <row r="89" spans="1:6" x14ac:dyDescent="0.25">
      <c r="A89" s="49" t="str">
        <f t="shared" si="2"/>
        <v>Attaché principal 3e échelon</v>
      </c>
      <c r="B89" s="37" t="str">
        <f>Filières!$A$14</f>
        <v>Administrative</v>
      </c>
      <c r="C89" s="37" t="str">
        <f>Grades!$C$1</f>
        <v>Attaché</v>
      </c>
      <c r="D89" s="37" t="str">
        <f>Grades!$C$3</f>
        <v>Attaché principal</v>
      </c>
      <c r="E89" s="36" t="s">
        <v>188</v>
      </c>
      <c r="F89" s="36">
        <v>693</v>
      </c>
    </row>
    <row r="90" spans="1:6" x14ac:dyDescent="0.25">
      <c r="A90" s="49" t="str">
        <f t="shared" si="2"/>
        <v>Attaché principal 2e échelon</v>
      </c>
      <c r="B90" s="37" t="str">
        <f>Filières!$A$14</f>
        <v>Administrative</v>
      </c>
      <c r="C90" s="37" t="str">
        <f>Grades!$C$1</f>
        <v>Attaché</v>
      </c>
      <c r="D90" s="37" t="str">
        <f>Grades!$C$3</f>
        <v>Attaché principal</v>
      </c>
      <c r="E90" s="36" t="s">
        <v>189</v>
      </c>
      <c r="F90" s="36">
        <v>639</v>
      </c>
    </row>
    <row r="91" spans="1:6" x14ac:dyDescent="0.25">
      <c r="A91" s="49" t="str">
        <f t="shared" si="2"/>
        <v>Attaché principal 1er échelon</v>
      </c>
      <c r="B91" s="37" t="str">
        <f>Filières!$A$14</f>
        <v>Administrative</v>
      </c>
      <c r="C91" s="37" t="str">
        <f>Grades!$C$1</f>
        <v>Attaché</v>
      </c>
      <c r="D91" s="37" t="str">
        <f>Grades!$C$3</f>
        <v>Attaché principal</v>
      </c>
      <c r="E91" s="36" t="s">
        <v>190</v>
      </c>
      <c r="F91" s="36">
        <v>593</v>
      </c>
    </row>
    <row r="92" spans="1:6" x14ac:dyDescent="0.25">
      <c r="A92" s="49" t="str">
        <f t="shared" si="2"/>
        <v>Attaché hors classe Echelon spécial</v>
      </c>
      <c r="B92" s="37" t="str">
        <f>Filières!$A$14</f>
        <v>Administrative</v>
      </c>
      <c r="C92" s="37" t="str">
        <f>Grades!$C$1</f>
        <v>Attaché</v>
      </c>
      <c r="D92" s="37" t="str">
        <f>Grades!$C$4</f>
        <v>Attaché hors classe</v>
      </c>
      <c r="E92" s="36" t="s">
        <v>193</v>
      </c>
      <c r="F92" s="51" t="s">
        <v>278</v>
      </c>
    </row>
    <row r="93" spans="1:6" x14ac:dyDescent="0.25">
      <c r="A93" s="49" t="str">
        <f t="shared" si="2"/>
        <v>Attaché hors classe 6e échelon</v>
      </c>
      <c r="B93" s="37" t="str">
        <f>Filières!$A$14</f>
        <v>Administrative</v>
      </c>
      <c r="C93" s="37" t="str">
        <f>Grades!$C$1</f>
        <v>Attaché</v>
      </c>
      <c r="D93" s="37" t="str">
        <f>Grades!$C$4</f>
        <v>Attaché hors classe</v>
      </c>
      <c r="E93" s="36" t="s">
        <v>185</v>
      </c>
      <c r="F93" s="51">
        <v>1027</v>
      </c>
    </row>
    <row r="94" spans="1:6" x14ac:dyDescent="0.25">
      <c r="A94" s="49" t="str">
        <f t="shared" si="2"/>
        <v>Attaché hors classe 5e échelon</v>
      </c>
      <c r="B94" s="37" t="str">
        <f>Filières!$A$14</f>
        <v>Administrative</v>
      </c>
      <c r="C94" s="37" t="str">
        <f>Grades!$C$1</f>
        <v>Attaché</v>
      </c>
      <c r="D94" s="37" t="str">
        <f>Grades!$C$4</f>
        <v>Attaché hors classe</v>
      </c>
      <c r="E94" s="36" t="s">
        <v>186</v>
      </c>
      <c r="F94" s="51">
        <v>995</v>
      </c>
    </row>
    <row r="95" spans="1:6" x14ac:dyDescent="0.25">
      <c r="A95" s="49" t="str">
        <f t="shared" si="2"/>
        <v>Attaché hors classe 4e échelon</v>
      </c>
      <c r="B95" s="37" t="str">
        <f>Filières!$A$14</f>
        <v>Administrative</v>
      </c>
      <c r="C95" s="37" t="str">
        <f>Grades!$C$1</f>
        <v>Attaché</v>
      </c>
      <c r="D95" s="37" t="str">
        <f>Grades!$C$4</f>
        <v>Attaché hors classe</v>
      </c>
      <c r="E95" s="36" t="s">
        <v>187</v>
      </c>
      <c r="F95" s="51">
        <v>946</v>
      </c>
    </row>
    <row r="96" spans="1:6" x14ac:dyDescent="0.25">
      <c r="A96" s="49" t="str">
        <f t="shared" si="2"/>
        <v>Attaché hors classe 3e échelon</v>
      </c>
      <c r="B96" s="37" t="str">
        <f>Filières!$A$14</f>
        <v>Administrative</v>
      </c>
      <c r="C96" s="37" t="str">
        <f>Grades!$C$1</f>
        <v>Attaché</v>
      </c>
      <c r="D96" s="37" t="str">
        <f>Grades!$C$4</f>
        <v>Attaché hors classe</v>
      </c>
      <c r="E96" s="36" t="s">
        <v>188</v>
      </c>
      <c r="F96" s="51">
        <v>896</v>
      </c>
    </row>
    <row r="97" spans="1:6" x14ac:dyDescent="0.25">
      <c r="A97" s="49" t="str">
        <f t="shared" si="2"/>
        <v>Attaché hors classe 2e échelon</v>
      </c>
      <c r="B97" s="37" t="str">
        <f>Filières!$A$14</f>
        <v>Administrative</v>
      </c>
      <c r="C97" s="37" t="str">
        <f>Grades!$C$1</f>
        <v>Attaché</v>
      </c>
      <c r="D97" s="37" t="str">
        <f>Grades!$C$4</f>
        <v>Attaché hors classe</v>
      </c>
      <c r="E97" s="36" t="s">
        <v>189</v>
      </c>
      <c r="F97" s="51">
        <v>850</v>
      </c>
    </row>
    <row r="98" spans="1:6" x14ac:dyDescent="0.25">
      <c r="A98" s="49" t="str">
        <f t="shared" si="2"/>
        <v>Attaché hors classe 1er échelon</v>
      </c>
      <c r="B98" s="37" t="str">
        <f>Filières!$A$14</f>
        <v>Administrative</v>
      </c>
      <c r="C98" s="37" t="str">
        <f>Grades!$C$1</f>
        <v>Attaché</v>
      </c>
      <c r="D98" s="37" t="str">
        <f>Grades!$C$4</f>
        <v>Attaché hors classe</v>
      </c>
      <c r="E98" s="36" t="s">
        <v>190</v>
      </c>
      <c r="F98" s="51">
        <v>797</v>
      </c>
    </row>
    <row r="99" spans="1:6" x14ac:dyDescent="0.25">
      <c r="A99" s="49" t="str">
        <f t="shared" si="2"/>
        <v>Directeur (extinction) 7e échelon</v>
      </c>
      <c r="B99" s="37" t="str">
        <f>Filières!$A$14</f>
        <v>Administrative</v>
      </c>
      <c r="C99" s="37" t="str">
        <f>Grades!$C$1</f>
        <v>Attaché</v>
      </c>
      <c r="D99" s="37" t="str">
        <f>Grades!$C$5</f>
        <v>Directeur (extinction)</v>
      </c>
      <c r="E99" s="36" t="s">
        <v>184</v>
      </c>
      <c r="F99" s="51">
        <v>1020</v>
      </c>
    </row>
    <row r="100" spans="1:6" x14ac:dyDescent="0.25">
      <c r="A100" s="49" t="str">
        <f t="shared" si="2"/>
        <v>Directeur (extinction) 6e échelon</v>
      </c>
      <c r="B100" s="37" t="str">
        <f>Filières!$A$14</f>
        <v>Administrative</v>
      </c>
      <c r="C100" s="37" t="str">
        <f>Grades!$C$1</f>
        <v>Attaché</v>
      </c>
      <c r="D100" s="37" t="str">
        <f>Grades!$C$5</f>
        <v>Directeur (extinction)</v>
      </c>
      <c r="E100" s="36" t="s">
        <v>185</v>
      </c>
      <c r="F100" s="51">
        <v>968</v>
      </c>
    </row>
    <row r="101" spans="1:6" x14ac:dyDescent="0.25">
      <c r="A101" s="49" t="str">
        <f t="shared" si="2"/>
        <v>Directeur (extinction) 5e échelon</v>
      </c>
      <c r="B101" s="37" t="str">
        <f>Filières!$A$14</f>
        <v>Administrative</v>
      </c>
      <c r="C101" s="37" t="str">
        <f>Grades!$C$1</f>
        <v>Attaché</v>
      </c>
      <c r="D101" s="37" t="str">
        <f>Grades!$C$5</f>
        <v>Directeur (extinction)</v>
      </c>
      <c r="E101" s="36" t="s">
        <v>186</v>
      </c>
      <c r="F101" s="51">
        <v>907</v>
      </c>
    </row>
    <row r="102" spans="1:6" x14ac:dyDescent="0.25">
      <c r="A102" s="49" t="str">
        <f t="shared" si="2"/>
        <v>Directeur (extinction) 4e échelon</v>
      </c>
      <c r="B102" s="37" t="str">
        <f>Filières!$A$14</f>
        <v>Administrative</v>
      </c>
      <c r="C102" s="37" t="str">
        <f>Grades!$C$1</f>
        <v>Attaché</v>
      </c>
      <c r="D102" s="37" t="str">
        <f>Grades!$C$5</f>
        <v>Directeur (extinction)</v>
      </c>
      <c r="E102" s="36" t="s">
        <v>187</v>
      </c>
      <c r="F102" s="51">
        <v>857</v>
      </c>
    </row>
    <row r="103" spans="1:6" x14ac:dyDescent="0.25">
      <c r="A103" s="49" t="str">
        <f t="shared" si="2"/>
        <v>Directeur (extinction) 3e échelon</v>
      </c>
      <c r="B103" s="37" t="str">
        <f>Filières!$A$14</f>
        <v>Administrative</v>
      </c>
      <c r="C103" s="37" t="str">
        <f>Grades!$C$1</f>
        <v>Attaché</v>
      </c>
      <c r="D103" s="37" t="str">
        <f>Grades!$C$5</f>
        <v>Directeur (extinction)</v>
      </c>
      <c r="E103" s="36" t="s">
        <v>188</v>
      </c>
      <c r="F103" s="51">
        <v>798</v>
      </c>
    </row>
    <row r="104" spans="1:6" x14ac:dyDescent="0.25">
      <c r="A104" s="49" t="str">
        <f t="shared" si="2"/>
        <v>Directeur (extinction) 2e échelon</v>
      </c>
      <c r="B104" s="37" t="str">
        <f>Filières!$A$14</f>
        <v>Administrative</v>
      </c>
      <c r="C104" s="37" t="str">
        <f>Grades!$C$1</f>
        <v>Attaché</v>
      </c>
      <c r="D104" s="37" t="str">
        <f>Grades!$C$5</f>
        <v>Directeur (extinction)</v>
      </c>
      <c r="E104" s="36" t="s">
        <v>189</v>
      </c>
      <c r="F104" s="51">
        <v>759</v>
      </c>
    </row>
    <row r="105" spans="1:6" x14ac:dyDescent="0.25">
      <c r="A105" s="49" t="str">
        <f t="shared" si="2"/>
        <v>Directeur (extinction) 1er échelon</v>
      </c>
      <c r="B105" s="37" t="str">
        <f>Filières!$A$14</f>
        <v>Administrative</v>
      </c>
      <c r="C105" s="37" t="str">
        <f>Grades!$C$1</f>
        <v>Attaché</v>
      </c>
      <c r="D105" s="37" t="str">
        <f>Grades!$C$5</f>
        <v>Directeur (extinction)</v>
      </c>
      <c r="E105" s="36" t="s">
        <v>190</v>
      </c>
      <c r="F105" s="51">
        <v>722</v>
      </c>
    </row>
    <row r="106" spans="1:6" x14ac:dyDescent="0.25">
      <c r="A106" s="49" t="str">
        <f t="shared" ref="A106:A131" si="3">D106&amp;" "&amp;E106</f>
        <v>Administrateur 10e échelon</v>
      </c>
      <c r="B106" s="37" t="str">
        <f>Filières!$A$14</f>
        <v>Administrative</v>
      </c>
      <c r="C106" s="37" t="str">
        <f>Grades!$A$1</f>
        <v>Administrateur</v>
      </c>
      <c r="D106" s="37" t="str">
        <f>Grades!$A$2</f>
        <v>Administrateur</v>
      </c>
      <c r="E106" s="37" t="s">
        <v>181</v>
      </c>
      <c r="F106" s="37">
        <v>1015</v>
      </c>
    </row>
    <row r="107" spans="1:6" x14ac:dyDescent="0.25">
      <c r="A107" s="49" t="str">
        <f t="shared" si="3"/>
        <v>Administrateur 9e échelon</v>
      </c>
      <c r="B107" s="37" t="str">
        <f>Filières!$A$14</f>
        <v>Administrative</v>
      </c>
      <c r="C107" s="37" t="str">
        <f>Grades!$A$1</f>
        <v>Administrateur</v>
      </c>
      <c r="D107" s="37" t="str">
        <f>Grades!$A$2</f>
        <v>Administrateur</v>
      </c>
      <c r="E107" s="37" t="s">
        <v>182</v>
      </c>
      <c r="F107" s="37">
        <v>977</v>
      </c>
    </row>
    <row r="108" spans="1:6" x14ac:dyDescent="0.25">
      <c r="A108" s="49" t="str">
        <f t="shared" si="3"/>
        <v>Administrateur 8e échelon</v>
      </c>
      <c r="B108" s="37" t="str">
        <f>Filières!$A$14</f>
        <v>Administrative</v>
      </c>
      <c r="C108" s="37" t="str">
        <f>Grades!$A$1</f>
        <v>Administrateur</v>
      </c>
      <c r="D108" s="37" t="str">
        <f>Grades!$A$2</f>
        <v>Administrateur</v>
      </c>
      <c r="E108" s="37" t="s">
        <v>183</v>
      </c>
      <c r="F108" s="37">
        <v>912</v>
      </c>
    </row>
    <row r="109" spans="1:6" x14ac:dyDescent="0.25">
      <c r="A109" s="49" t="str">
        <f t="shared" si="3"/>
        <v>Administrateur 7e échelon</v>
      </c>
      <c r="B109" s="37" t="str">
        <f>Filières!$A$14</f>
        <v>Administrative</v>
      </c>
      <c r="C109" s="37" t="str">
        <f>Grades!$A$1</f>
        <v>Administrateur</v>
      </c>
      <c r="D109" s="37" t="str">
        <f>Grades!$A$2</f>
        <v>Administrateur</v>
      </c>
      <c r="E109" s="37" t="s">
        <v>184</v>
      </c>
      <c r="F109" s="37">
        <v>862</v>
      </c>
    </row>
    <row r="110" spans="1:6" x14ac:dyDescent="0.25">
      <c r="A110" s="49" t="str">
        <f t="shared" si="3"/>
        <v>Administrateur 6e échelon</v>
      </c>
      <c r="B110" s="37" t="str">
        <f>Filières!$A$14</f>
        <v>Administrative</v>
      </c>
      <c r="C110" s="37" t="str">
        <f>Grades!$A$1</f>
        <v>Administrateur</v>
      </c>
      <c r="D110" s="37" t="str">
        <f>Grades!$A$2</f>
        <v>Administrateur</v>
      </c>
      <c r="E110" s="37" t="s">
        <v>185</v>
      </c>
      <c r="F110" s="37">
        <v>813</v>
      </c>
    </row>
    <row r="111" spans="1:6" x14ac:dyDescent="0.25">
      <c r="A111" s="49" t="str">
        <f t="shared" si="3"/>
        <v>Administrateur 5e échelon</v>
      </c>
      <c r="B111" s="37" t="str">
        <f>Filières!$A$14</f>
        <v>Administrative</v>
      </c>
      <c r="C111" s="37" t="str">
        <f>Grades!$A$1</f>
        <v>Administrateur</v>
      </c>
      <c r="D111" s="37" t="str">
        <f>Grades!$A$2</f>
        <v>Administrateur</v>
      </c>
      <c r="E111" s="37" t="s">
        <v>186</v>
      </c>
      <c r="F111" s="37">
        <v>762</v>
      </c>
    </row>
    <row r="112" spans="1:6" x14ac:dyDescent="0.25">
      <c r="A112" s="49" t="str">
        <f t="shared" si="3"/>
        <v>Administrateur 4e échelon</v>
      </c>
      <c r="B112" s="37" t="str">
        <f>Filières!$A$14</f>
        <v>Administrative</v>
      </c>
      <c r="C112" s="37" t="str">
        <f>Grades!$A$1</f>
        <v>Administrateur</v>
      </c>
      <c r="D112" s="37" t="str">
        <f>Grades!$A$2</f>
        <v>Administrateur</v>
      </c>
      <c r="E112" s="37" t="s">
        <v>187</v>
      </c>
      <c r="F112" s="37">
        <v>713</v>
      </c>
    </row>
    <row r="113" spans="1:6" x14ac:dyDescent="0.25">
      <c r="A113" s="49" t="str">
        <f t="shared" si="3"/>
        <v>Administrateur 3e échelon</v>
      </c>
      <c r="B113" s="37" t="str">
        <f>Filières!$A$14</f>
        <v>Administrative</v>
      </c>
      <c r="C113" s="37" t="str">
        <f>Grades!$A$1</f>
        <v>Administrateur</v>
      </c>
      <c r="D113" s="37" t="str">
        <f>Grades!$A$2</f>
        <v>Administrateur</v>
      </c>
      <c r="E113" s="37" t="s">
        <v>188</v>
      </c>
      <c r="F113" s="37">
        <v>665</v>
      </c>
    </row>
    <row r="114" spans="1:6" x14ac:dyDescent="0.25">
      <c r="A114" s="49" t="str">
        <f t="shared" si="3"/>
        <v>Administrateur 2e échelon</v>
      </c>
      <c r="B114" s="37" t="str">
        <f>Filières!$A$14</f>
        <v>Administrative</v>
      </c>
      <c r="C114" s="37" t="str">
        <f>Grades!$A$1</f>
        <v>Administrateur</v>
      </c>
      <c r="D114" s="37" t="str">
        <f>Grades!$A$2</f>
        <v>Administrateur</v>
      </c>
      <c r="E114" s="37" t="s">
        <v>189</v>
      </c>
      <c r="F114" s="37">
        <v>600</v>
      </c>
    </row>
    <row r="115" spans="1:6" x14ac:dyDescent="0.25">
      <c r="A115" s="49" t="str">
        <f t="shared" si="3"/>
        <v>Administrateur 1er échelon</v>
      </c>
      <c r="B115" s="37" t="str">
        <f>Filières!$A$14</f>
        <v>Administrative</v>
      </c>
      <c r="C115" s="37" t="str">
        <f>Grades!$A$1</f>
        <v>Administrateur</v>
      </c>
      <c r="D115" s="37" t="str">
        <f>Grades!$A$2</f>
        <v>Administrateur</v>
      </c>
      <c r="E115" s="37" t="s">
        <v>190</v>
      </c>
      <c r="F115" s="37">
        <v>542</v>
      </c>
    </row>
    <row r="116" spans="1:6" x14ac:dyDescent="0.25">
      <c r="A116" s="49" t="str">
        <f t="shared" si="3"/>
        <v>Administrateur 2e échelon (élève)</v>
      </c>
      <c r="B116" s="37" t="str">
        <f>Filières!$A$14</f>
        <v>Administrative</v>
      </c>
      <c r="C116" s="37" t="str">
        <f>Grades!$A$1</f>
        <v>Administrateur</v>
      </c>
      <c r="D116" s="37" t="str">
        <f>Grades!$A$2</f>
        <v>Administrateur</v>
      </c>
      <c r="E116" s="37" t="s">
        <v>274</v>
      </c>
      <c r="F116" s="37">
        <v>427</v>
      </c>
    </row>
    <row r="117" spans="1:6" x14ac:dyDescent="0.25">
      <c r="A117" s="49" t="str">
        <f t="shared" si="3"/>
        <v>Administrateur 1er échelon (élève)</v>
      </c>
      <c r="B117" s="37" t="str">
        <f>Filières!$A$14</f>
        <v>Administrative</v>
      </c>
      <c r="C117" s="37" t="str">
        <f>Grades!$A$1</f>
        <v>Administrateur</v>
      </c>
      <c r="D117" s="37" t="str">
        <f>Grades!$A$2</f>
        <v>Administrateur</v>
      </c>
      <c r="E117" s="37" t="s">
        <v>275</v>
      </c>
      <c r="F117" s="37">
        <v>395</v>
      </c>
    </row>
    <row r="118" spans="1:6" x14ac:dyDescent="0.25">
      <c r="A118" s="49" t="str">
        <f t="shared" si="3"/>
        <v>Administrateur hors classe 8e échelon</v>
      </c>
      <c r="B118" s="37" t="str">
        <f>Filières!$A$14</f>
        <v>Administrative</v>
      </c>
      <c r="C118" s="37" t="str">
        <f>Grades!$A$1</f>
        <v>Administrateur</v>
      </c>
      <c r="D118" s="37" t="str">
        <f>Grades!$A$3</f>
        <v>Administrateur hors classe</v>
      </c>
      <c r="E118" s="36" t="s">
        <v>183</v>
      </c>
      <c r="F118" s="51" t="s">
        <v>276</v>
      </c>
    </row>
    <row r="119" spans="1:6" x14ac:dyDescent="0.25">
      <c r="A119" s="49" t="str">
        <f t="shared" si="3"/>
        <v>Administrateur hors classe 7e échelon</v>
      </c>
      <c r="B119" s="37" t="str">
        <f>Filières!$A$14</f>
        <v>Administrative</v>
      </c>
      <c r="C119" s="37" t="str">
        <f>Grades!$A$1</f>
        <v>Administrateur</v>
      </c>
      <c r="D119" s="37" t="str">
        <f>Grades!$A$3</f>
        <v>Administrateur hors classe</v>
      </c>
      <c r="E119" s="36" t="s">
        <v>184</v>
      </c>
      <c r="F119" s="51" t="s">
        <v>277</v>
      </c>
    </row>
    <row r="120" spans="1:6" x14ac:dyDescent="0.25">
      <c r="A120" s="49" t="str">
        <f t="shared" si="3"/>
        <v>Administrateur hors classe 6e échelon</v>
      </c>
      <c r="B120" s="37" t="str">
        <f>Filières!$A$14</f>
        <v>Administrative</v>
      </c>
      <c r="C120" s="37" t="str">
        <f>Grades!$A$1</f>
        <v>Administrateur</v>
      </c>
      <c r="D120" s="37" t="str">
        <f>Grades!$A$3</f>
        <v>Administrateur hors classe</v>
      </c>
      <c r="E120" s="36" t="s">
        <v>185</v>
      </c>
      <c r="F120" s="51" t="s">
        <v>278</v>
      </c>
    </row>
    <row r="121" spans="1:6" x14ac:dyDescent="0.25">
      <c r="A121" s="49" t="str">
        <f t="shared" si="3"/>
        <v>Administrateur hors classe 5e échelon</v>
      </c>
      <c r="B121" s="37" t="str">
        <f>Filières!$A$14</f>
        <v>Administrative</v>
      </c>
      <c r="C121" s="37" t="str">
        <f>Grades!$A$1</f>
        <v>Administrateur</v>
      </c>
      <c r="D121" s="37" t="str">
        <f>Grades!$A$3</f>
        <v>Administrateur hors classe</v>
      </c>
      <c r="E121" s="36" t="s">
        <v>186</v>
      </c>
      <c r="F121" s="51">
        <v>1027</v>
      </c>
    </row>
    <row r="122" spans="1:6" x14ac:dyDescent="0.25">
      <c r="A122" s="49" t="str">
        <f t="shared" si="3"/>
        <v>Administrateur hors classe 4e échelon</v>
      </c>
      <c r="B122" s="37" t="str">
        <f>Filières!$A$14</f>
        <v>Administrative</v>
      </c>
      <c r="C122" s="37" t="str">
        <f>Grades!$A$1</f>
        <v>Administrateur</v>
      </c>
      <c r="D122" s="37" t="str">
        <f>Grades!$A$3</f>
        <v>Administrateur hors classe</v>
      </c>
      <c r="E122" s="36" t="s">
        <v>187</v>
      </c>
      <c r="F122" s="51">
        <v>977</v>
      </c>
    </row>
    <row r="123" spans="1:6" x14ac:dyDescent="0.25">
      <c r="A123" s="49" t="str">
        <f t="shared" si="3"/>
        <v>Administrateur hors classe 3e échelon</v>
      </c>
      <c r="B123" s="37" t="str">
        <f>Filières!$A$14</f>
        <v>Administrative</v>
      </c>
      <c r="C123" s="37" t="str">
        <f>Grades!$A$1</f>
        <v>Administrateur</v>
      </c>
      <c r="D123" s="37" t="str">
        <f>Grades!$A$3</f>
        <v>Administrateur hors classe</v>
      </c>
      <c r="E123" s="36" t="s">
        <v>188</v>
      </c>
      <c r="F123" s="51">
        <v>912</v>
      </c>
    </row>
    <row r="124" spans="1:6" x14ac:dyDescent="0.25">
      <c r="A124" s="49" t="str">
        <f t="shared" si="3"/>
        <v>Administrateur hors classe 2e échelon</v>
      </c>
      <c r="B124" s="37" t="str">
        <f>Filières!$A$14</f>
        <v>Administrative</v>
      </c>
      <c r="C124" s="37" t="str">
        <f>Grades!$A$1</f>
        <v>Administrateur</v>
      </c>
      <c r="D124" s="37" t="str">
        <f>Grades!$A$3</f>
        <v>Administrateur hors classe</v>
      </c>
      <c r="E124" s="36" t="s">
        <v>189</v>
      </c>
      <c r="F124" s="51">
        <v>862</v>
      </c>
    </row>
    <row r="125" spans="1:6" x14ac:dyDescent="0.25">
      <c r="A125" s="49" t="str">
        <f t="shared" si="3"/>
        <v>Administrateur hors classe 1er échelon</v>
      </c>
      <c r="B125" s="37" t="str">
        <f>Filières!$A$14</f>
        <v>Administrative</v>
      </c>
      <c r="C125" s="37" t="str">
        <f>Grades!$A$1</f>
        <v>Administrateur</v>
      </c>
      <c r="D125" s="37" t="str">
        <f>Grades!$A$3</f>
        <v>Administrateur hors classe</v>
      </c>
      <c r="E125" s="36" t="s">
        <v>190</v>
      </c>
      <c r="F125" s="51">
        <v>813</v>
      </c>
    </row>
    <row r="126" spans="1:6" x14ac:dyDescent="0.25">
      <c r="A126" s="49" t="str">
        <f t="shared" si="3"/>
        <v>Administrateur général Echelon spécial</v>
      </c>
      <c r="B126" s="37" t="str">
        <f>Filières!$A$14</f>
        <v>Administrative</v>
      </c>
      <c r="C126" s="37" t="str">
        <f>Grades!$A$1</f>
        <v>Administrateur</v>
      </c>
      <c r="D126" s="37" t="str">
        <f>Grades!$A$4</f>
        <v>Administrateur général</v>
      </c>
      <c r="E126" s="36" t="s">
        <v>193</v>
      </c>
      <c r="F126" s="51" t="s">
        <v>279</v>
      </c>
    </row>
    <row r="127" spans="1:6" x14ac:dyDescent="0.25">
      <c r="A127" s="49" t="str">
        <f t="shared" si="3"/>
        <v>Administrateur général 5e échelon</v>
      </c>
      <c r="B127" s="37" t="str">
        <f>Filières!$A$14</f>
        <v>Administrative</v>
      </c>
      <c r="C127" s="37" t="str">
        <f>Grades!$A$1</f>
        <v>Administrateur</v>
      </c>
      <c r="D127" s="37" t="str">
        <f>Grades!$A$4</f>
        <v>Administrateur général</v>
      </c>
      <c r="E127" s="36" t="s">
        <v>186</v>
      </c>
      <c r="F127" s="51" t="s">
        <v>280</v>
      </c>
    </row>
    <row r="128" spans="1:6" x14ac:dyDescent="0.25">
      <c r="A128" s="49" t="str">
        <f t="shared" si="3"/>
        <v>Administrateur général 4e échelon</v>
      </c>
      <c r="B128" s="37" t="str">
        <f>Filières!$A$14</f>
        <v>Administrative</v>
      </c>
      <c r="C128" s="37" t="str">
        <f>Grades!$A$1</f>
        <v>Administrateur</v>
      </c>
      <c r="D128" s="37" t="str">
        <f>Grades!$A$4</f>
        <v>Administrateur général</v>
      </c>
      <c r="E128" s="36" t="s">
        <v>187</v>
      </c>
      <c r="F128" s="51" t="s">
        <v>276</v>
      </c>
    </row>
    <row r="129" spans="1:6" x14ac:dyDescent="0.25">
      <c r="A129" s="49" t="str">
        <f t="shared" si="3"/>
        <v>Administrateur général 3e échelon</v>
      </c>
      <c r="B129" s="37" t="str">
        <f>Filières!$A$14</f>
        <v>Administrative</v>
      </c>
      <c r="C129" s="37" t="str">
        <f>Grades!$A$1</f>
        <v>Administrateur</v>
      </c>
      <c r="D129" s="37" t="str">
        <f>Grades!$A$4</f>
        <v>Administrateur général</v>
      </c>
      <c r="E129" s="36" t="s">
        <v>188</v>
      </c>
      <c r="F129" s="51" t="s">
        <v>277</v>
      </c>
    </row>
    <row r="130" spans="1:6" x14ac:dyDescent="0.25">
      <c r="A130" s="49" t="str">
        <f t="shared" si="3"/>
        <v>Administrateur général 2e échelon</v>
      </c>
      <c r="B130" s="37" t="str">
        <f>Filières!$A$14</f>
        <v>Administrative</v>
      </c>
      <c r="C130" s="37" t="str">
        <f>Grades!$A$1</f>
        <v>Administrateur</v>
      </c>
      <c r="D130" s="37" t="str">
        <f>Grades!$A$4</f>
        <v>Administrateur général</v>
      </c>
      <c r="E130" s="36" t="s">
        <v>189</v>
      </c>
      <c r="F130" s="51" t="s">
        <v>278</v>
      </c>
    </row>
    <row r="131" spans="1:6" x14ac:dyDescent="0.25">
      <c r="A131" s="49" t="str">
        <f t="shared" si="3"/>
        <v>Administrateur général 1er échelon</v>
      </c>
      <c r="B131" s="37" t="str">
        <f>Filières!$A$14</f>
        <v>Administrative</v>
      </c>
      <c r="C131" s="37" t="str">
        <f>Grades!$A$1</f>
        <v>Administrateur</v>
      </c>
      <c r="D131" s="37" t="str">
        <f>Grades!$A$4</f>
        <v>Administrateur général</v>
      </c>
      <c r="E131" s="36" t="s">
        <v>190</v>
      </c>
      <c r="F131" s="51">
        <v>1027</v>
      </c>
    </row>
    <row r="132" spans="1:6" x14ac:dyDescent="0.25">
      <c r="A132" s="49" t="str">
        <f t="shared" ref="A132:A194" si="4">D132&amp;" "&amp;E132</f>
        <v>Adjoint d'animation 11e échelon</v>
      </c>
      <c r="B132" s="37" t="str">
        <f>Filières!$C$14</f>
        <v>Animation</v>
      </c>
      <c r="C132" s="37" t="str">
        <f>Grades!$A$7</f>
        <v>Adjoint_animation</v>
      </c>
      <c r="D132" s="37" t="str">
        <f>Grades!$A$8</f>
        <v>Adjoint d'animation</v>
      </c>
      <c r="E132" s="36" t="s">
        <v>180</v>
      </c>
      <c r="F132" s="36">
        <v>432</v>
      </c>
    </row>
    <row r="133" spans="1:6" x14ac:dyDescent="0.25">
      <c r="A133" s="49" t="str">
        <f t="shared" si="4"/>
        <v>Adjoint d'animation 10e échelon</v>
      </c>
      <c r="B133" s="37" t="str">
        <f>Filières!$C$14</f>
        <v>Animation</v>
      </c>
      <c r="C133" s="37" t="str">
        <f>Grades!$A$7</f>
        <v>Adjoint_animation</v>
      </c>
      <c r="D133" s="37" t="str">
        <f>Grades!$A$8</f>
        <v>Adjoint d'animation</v>
      </c>
      <c r="E133" s="36" t="s">
        <v>181</v>
      </c>
      <c r="F133" s="36">
        <v>419</v>
      </c>
    </row>
    <row r="134" spans="1:6" x14ac:dyDescent="0.25">
      <c r="A134" s="49" t="str">
        <f t="shared" si="4"/>
        <v>Adjoint d'animation 9e échelon</v>
      </c>
      <c r="B134" s="37" t="str">
        <f>Filières!$C$14</f>
        <v>Animation</v>
      </c>
      <c r="C134" s="37" t="str">
        <f>Grades!$A$7</f>
        <v>Adjoint_animation</v>
      </c>
      <c r="D134" s="37" t="str">
        <f>Grades!$A$8</f>
        <v>Adjoint d'animation</v>
      </c>
      <c r="E134" s="36" t="s">
        <v>182</v>
      </c>
      <c r="F134" s="36">
        <v>401</v>
      </c>
    </row>
    <row r="135" spans="1:6" x14ac:dyDescent="0.25">
      <c r="A135" s="49" t="str">
        <f t="shared" si="4"/>
        <v>Adjoint d'animation 8e échelon</v>
      </c>
      <c r="B135" s="37" t="str">
        <f>Filières!$C$14</f>
        <v>Animation</v>
      </c>
      <c r="C135" s="37" t="str">
        <f>Grades!$A$7</f>
        <v>Adjoint_animation</v>
      </c>
      <c r="D135" s="37" t="str">
        <f>Grades!$A$8</f>
        <v>Adjoint d'animation</v>
      </c>
      <c r="E135" s="36" t="s">
        <v>183</v>
      </c>
      <c r="F135" s="36">
        <v>387</v>
      </c>
    </row>
    <row r="136" spans="1:6" x14ac:dyDescent="0.25">
      <c r="A136" s="49" t="str">
        <f t="shared" si="4"/>
        <v>Adjoint d'animation 7e échelon</v>
      </c>
      <c r="B136" s="37" t="str">
        <f>Filières!$C$14</f>
        <v>Animation</v>
      </c>
      <c r="C136" s="37" t="str">
        <f>Grades!$A$7</f>
        <v>Adjoint_animation</v>
      </c>
      <c r="D136" s="37" t="str">
        <f>Grades!$A$8</f>
        <v>Adjoint d'animation</v>
      </c>
      <c r="E136" s="36" t="s">
        <v>184</v>
      </c>
      <c r="F136" s="36">
        <v>381</v>
      </c>
    </row>
    <row r="137" spans="1:6" x14ac:dyDescent="0.25">
      <c r="A137" s="49" t="str">
        <f t="shared" si="4"/>
        <v>Adjoint d'animation 6e échelon</v>
      </c>
      <c r="B137" s="37" t="str">
        <f>Filières!$C$14</f>
        <v>Animation</v>
      </c>
      <c r="C137" s="37" t="str">
        <f>Grades!$A$7</f>
        <v>Adjoint_animation</v>
      </c>
      <c r="D137" s="37" t="str">
        <f>Grades!$A$8</f>
        <v>Adjoint d'animation</v>
      </c>
      <c r="E137" s="36" t="s">
        <v>185</v>
      </c>
      <c r="F137" s="36">
        <v>378</v>
      </c>
    </row>
    <row r="138" spans="1:6" x14ac:dyDescent="0.25">
      <c r="A138" s="49" t="str">
        <f t="shared" si="4"/>
        <v>Adjoint d'animation 5e échelon</v>
      </c>
      <c r="B138" s="37" t="str">
        <f>Filières!$C$14</f>
        <v>Animation</v>
      </c>
      <c r="C138" s="37" t="str">
        <f>Grades!$A$7</f>
        <v>Adjoint_animation</v>
      </c>
      <c r="D138" s="37" t="str">
        <f>Grades!$A$8</f>
        <v>Adjoint d'animation</v>
      </c>
      <c r="E138" s="36" t="s">
        <v>186</v>
      </c>
      <c r="F138" s="36">
        <v>374</v>
      </c>
    </row>
    <row r="139" spans="1:6" x14ac:dyDescent="0.25">
      <c r="A139" s="49" t="str">
        <f t="shared" si="4"/>
        <v>Adjoint d'animation 4e échelon</v>
      </c>
      <c r="B139" s="37" t="str">
        <f>Filières!$C$14</f>
        <v>Animation</v>
      </c>
      <c r="C139" s="37" t="str">
        <f>Grades!$A$7</f>
        <v>Adjoint_animation</v>
      </c>
      <c r="D139" s="37" t="str">
        <f>Grades!$A$8</f>
        <v>Adjoint d'animation</v>
      </c>
      <c r="E139" s="36" t="s">
        <v>187</v>
      </c>
      <c r="F139" s="36">
        <v>371</v>
      </c>
    </row>
    <row r="140" spans="1:6" x14ac:dyDescent="0.25">
      <c r="A140" s="49" t="str">
        <f t="shared" si="4"/>
        <v>Adjoint d'animation 3e échelon</v>
      </c>
      <c r="B140" s="37" t="str">
        <f>Filières!$C$14</f>
        <v>Animation</v>
      </c>
      <c r="C140" s="37" t="str">
        <f>Grades!$A$7</f>
        <v>Adjoint_animation</v>
      </c>
      <c r="D140" s="37" t="str">
        <f>Grades!$A$8</f>
        <v>Adjoint d'animation</v>
      </c>
      <c r="E140" s="36" t="s">
        <v>188</v>
      </c>
      <c r="F140" s="36">
        <v>370</v>
      </c>
    </row>
    <row r="141" spans="1:6" x14ac:dyDescent="0.25">
      <c r="A141" s="49" t="str">
        <f t="shared" si="4"/>
        <v>Adjoint d'animation 2e échelon</v>
      </c>
      <c r="B141" s="37" t="str">
        <f>Filières!$C$14</f>
        <v>Animation</v>
      </c>
      <c r="C141" s="37" t="str">
        <f>Grades!$A$7</f>
        <v>Adjoint_animation</v>
      </c>
      <c r="D141" s="37" t="str">
        <f>Grades!$A$8</f>
        <v>Adjoint d'animation</v>
      </c>
      <c r="E141" s="36" t="s">
        <v>189</v>
      </c>
      <c r="F141" s="36">
        <v>368</v>
      </c>
    </row>
    <row r="142" spans="1:6" x14ac:dyDescent="0.25">
      <c r="A142" s="49" t="str">
        <f t="shared" si="4"/>
        <v>Adjoint d'animation 1er échelon</v>
      </c>
      <c r="B142" s="37" t="str">
        <f>Filières!$C$14</f>
        <v>Animation</v>
      </c>
      <c r="C142" s="37" t="str">
        <f>Grades!$A$7</f>
        <v>Adjoint_animation</v>
      </c>
      <c r="D142" s="37" t="str">
        <f>Grades!$A$8</f>
        <v>Adjoint d'animation</v>
      </c>
      <c r="E142" s="36" t="s">
        <v>190</v>
      </c>
      <c r="F142" s="36">
        <v>367</v>
      </c>
    </row>
    <row r="143" spans="1:6" x14ac:dyDescent="0.25">
      <c r="A143" s="49" t="str">
        <f t="shared" si="4"/>
        <v>Adjoint d'animation principal de 2ème classe 12e échelon</v>
      </c>
      <c r="B143" s="37" t="str">
        <f>Filières!$C$14</f>
        <v>Animation</v>
      </c>
      <c r="C143" s="37" t="str">
        <f>Grades!$A$8</f>
        <v>Adjoint d'animation</v>
      </c>
      <c r="D143" s="37" t="str">
        <f>Grades!$A$9</f>
        <v>Adjoint d'animation principal de 2ème classe</v>
      </c>
      <c r="E143" s="36" t="s">
        <v>191</v>
      </c>
      <c r="F143" s="36">
        <v>486</v>
      </c>
    </row>
    <row r="144" spans="1:6" x14ac:dyDescent="0.25">
      <c r="A144" s="49" t="str">
        <f t="shared" si="4"/>
        <v>Adjoint d'animation principal de 2ème classe 11e échelon</v>
      </c>
      <c r="B144" s="37" t="str">
        <f>Filières!$C$14</f>
        <v>Animation</v>
      </c>
      <c r="C144" s="37" t="str">
        <f>Grades!$A$8</f>
        <v>Adjoint d'animation</v>
      </c>
      <c r="D144" s="37" t="str">
        <f>Grades!$A$9</f>
        <v>Adjoint d'animation principal de 2ème classe</v>
      </c>
      <c r="E144" s="36" t="s">
        <v>180</v>
      </c>
      <c r="F144" s="36">
        <v>473</v>
      </c>
    </row>
    <row r="145" spans="1:6" x14ac:dyDescent="0.25">
      <c r="A145" s="49" t="str">
        <f t="shared" si="4"/>
        <v>Adjoint d'animation principal de 2ème classe 10e échelon</v>
      </c>
      <c r="B145" s="37" t="str">
        <f>Filières!$C$14</f>
        <v>Animation</v>
      </c>
      <c r="C145" s="37" t="str">
        <f>Grades!$A$8</f>
        <v>Adjoint d'animation</v>
      </c>
      <c r="D145" s="37" t="str">
        <f>Grades!$A$9</f>
        <v>Adjoint d'animation principal de 2ème classe</v>
      </c>
      <c r="E145" s="36" t="s">
        <v>181</v>
      </c>
      <c r="F145" s="36">
        <v>461</v>
      </c>
    </row>
    <row r="146" spans="1:6" x14ac:dyDescent="0.25">
      <c r="A146" s="49" t="str">
        <f t="shared" si="4"/>
        <v>Adjoint d'animation principal de 2ème classe 9e échelon</v>
      </c>
      <c r="B146" s="37" t="str">
        <f>Filières!$C$14</f>
        <v>Animation</v>
      </c>
      <c r="C146" s="37" t="str">
        <f>Grades!$A$8</f>
        <v>Adjoint d'animation</v>
      </c>
      <c r="D146" s="37" t="str">
        <f>Grades!$A$9</f>
        <v>Adjoint d'animation principal de 2ème classe</v>
      </c>
      <c r="E146" s="36" t="s">
        <v>182</v>
      </c>
      <c r="F146" s="36">
        <v>446</v>
      </c>
    </row>
    <row r="147" spans="1:6" x14ac:dyDescent="0.25">
      <c r="A147" s="49" t="str">
        <f t="shared" si="4"/>
        <v>Adjoint d'animation principal de 2ème classe 8e échelon</v>
      </c>
      <c r="B147" s="37" t="str">
        <f>Filières!$C$14</f>
        <v>Animation</v>
      </c>
      <c r="C147" s="37" t="str">
        <f>Grades!$A$8</f>
        <v>Adjoint d'animation</v>
      </c>
      <c r="D147" s="37" t="str">
        <f>Grades!$A$9</f>
        <v>Adjoint d'animation principal de 2ème classe</v>
      </c>
      <c r="E147" s="36" t="s">
        <v>183</v>
      </c>
      <c r="F147" s="36">
        <v>430</v>
      </c>
    </row>
    <row r="148" spans="1:6" x14ac:dyDescent="0.25">
      <c r="A148" s="49" t="str">
        <f t="shared" si="4"/>
        <v>Adjoint d'animation principal de 2ème classe 7e échelon</v>
      </c>
      <c r="B148" s="37" t="str">
        <f>Filières!$C$14</f>
        <v>Animation</v>
      </c>
      <c r="C148" s="37" t="str">
        <f>Grades!$A$8</f>
        <v>Adjoint d'animation</v>
      </c>
      <c r="D148" s="37" t="str">
        <f>Grades!$A$9</f>
        <v>Adjoint d'animation principal de 2ème classe</v>
      </c>
      <c r="E148" s="36" t="s">
        <v>184</v>
      </c>
      <c r="F148" s="36">
        <v>416</v>
      </c>
    </row>
    <row r="149" spans="1:6" x14ac:dyDescent="0.25">
      <c r="A149" s="49" t="str">
        <f t="shared" si="4"/>
        <v>Adjoint d'animation principal de 2ème classe 6e échelon</v>
      </c>
      <c r="B149" s="37" t="str">
        <f>Filières!$C$14</f>
        <v>Animation</v>
      </c>
      <c r="C149" s="37" t="str">
        <f>Grades!$A$8</f>
        <v>Adjoint d'animation</v>
      </c>
      <c r="D149" s="37" t="str">
        <f>Grades!$A$9</f>
        <v>Adjoint d'animation principal de 2ème classe</v>
      </c>
      <c r="E149" s="36" t="s">
        <v>185</v>
      </c>
      <c r="F149" s="36">
        <v>404</v>
      </c>
    </row>
    <row r="150" spans="1:6" x14ac:dyDescent="0.25">
      <c r="A150" s="49" t="str">
        <f t="shared" si="4"/>
        <v>Adjoint d'animation principal de 2ème classe 5e échelon</v>
      </c>
      <c r="B150" s="37" t="str">
        <f>Filières!$C$14</f>
        <v>Animation</v>
      </c>
      <c r="C150" s="37" t="str">
        <f>Grades!$A$8</f>
        <v>Adjoint d'animation</v>
      </c>
      <c r="D150" s="37" t="str">
        <f>Grades!$A$9</f>
        <v>Adjoint d'animation principal de 2ème classe</v>
      </c>
      <c r="E150" s="36" t="s">
        <v>186</v>
      </c>
      <c r="F150" s="36">
        <v>396</v>
      </c>
    </row>
    <row r="151" spans="1:6" x14ac:dyDescent="0.25">
      <c r="A151" s="49" t="str">
        <f t="shared" si="4"/>
        <v>Adjoint d'animation principal de 2ème classe 4e échelon</v>
      </c>
      <c r="B151" s="37" t="str">
        <f>Filières!$C$14</f>
        <v>Animation</v>
      </c>
      <c r="C151" s="37" t="str">
        <f>Grades!$A$8</f>
        <v>Adjoint d'animation</v>
      </c>
      <c r="D151" s="37" t="str">
        <f>Grades!$A$9</f>
        <v>Adjoint d'animation principal de 2ème classe</v>
      </c>
      <c r="E151" s="36" t="s">
        <v>187</v>
      </c>
      <c r="F151" s="36">
        <v>387</v>
      </c>
    </row>
    <row r="152" spans="1:6" x14ac:dyDescent="0.25">
      <c r="A152" s="49" t="str">
        <f t="shared" si="4"/>
        <v>Adjoint d'animation principal de 2ème classe 3e échelon</v>
      </c>
      <c r="B152" s="37" t="str">
        <f>Filières!$C$14</f>
        <v>Animation</v>
      </c>
      <c r="C152" s="37" t="str">
        <f>Grades!$A$8</f>
        <v>Adjoint d'animation</v>
      </c>
      <c r="D152" s="37" t="str">
        <f>Grades!$A$9</f>
        <v>Adjoint d'animation principal de 2ème classe</v>
      </c>
      <c r="E152" s="36" t="s">
        <v>188</v>
      </c>
      <c r="F152" s="36">
        <v>376</v>
      </c>
    </row>
    <row r="153" spans="1:6" x14ac:dyDescent="0.25">
      <c r="A153" s="49" t="str">
        <f t="shared" si="4"/>
        <v>Adjoint d'animation principal de 2ème classe 2e échelon</v>
      </c>
      <c r="B153" s="37" t="str">
        <f>Filières!$C$14</f>
        <v>Animation</v>
      </c>
      <c r="C153" s="37" t="str">
        <f>Grades!$A$8</f>
        <v>Adjoint d'animation</v>
      </c>
      <c r="D153" s="37" t="str">
        <f>Grades!$A$9</f>
        <v>Adjoint d'animation principal de 2ème classe</v>
      </c>
      <c r="E153" s="36" t="s">
        <v>189</v>
      </c>
      <c r="F153" s="36">
        <v>371</v>
      </c>
    </row>
    <row r="154" spans="1:6" x14ac:dyDescent="0.25">
      <c r="A154" s="49" t="str">
        <f t="shared" si="4"/>
        <v>Adjoint d'animation principal de 2ème classe 1er échelon</v>
      </c>
      <c r="B154" s="37" t="str">
        <f>Filières!$C$14</f>
        <v>Animation</v>
      </c>
      <c r="C154" s="37" t="str">
        <f>Grades!$A$8</f>
        <v>Adjoint d'animation</v>
      </c>
      <c r="D154" s="37" t="str">
        <f>Grades!$A$9</f>
        <v>Adjoint d'animation principal de 2ème classe</v>
      </c>
      <c r="E154" s="36" t="s">
        <v>190</v>
      </c>
      <c r="F154" s="36">
        <v>368</v>
      </c>
    </row>
    <row r="155" spans="1:6" x14ac:dyDescent="0.25">
      <c r="A155" s="49" t="str">
        <f t="shared" si="4"/>
        <v>Adjoint d'animation principal de 1ère classe 10e échelon</v>
      </c>
      <c r="B155" s="37" t="str">
        <f>Filières!$C$14</f>
        <v>Animation</v>
      </c>
      <c r="C155" s="37" t="str">
        <f>Grades!$A$9</f>
        <v>Adjoint d'animation principal de 2ème classe</v>
      </c>
      <c r="D155" s="37" t="str">
        <f>Grades!$A$10</f>
        <v>Adjoint d'animation principal de 1ère classe</v>
      </c>
      <c r="E155" s="36" t="s">
        <v>181</v>
      </c>
      <c r="F155" s="36">
        <v>558</v>
      </c>
    </row>
    <row r="156" spans="1:6" x14ac:dyDescent="0.25">
      <c r="A156" s="49" t="str">
        <f t="shared" si="4"/>
        <v>Adjoint d'animation principal de 1ère classe 9e échelon</v>
      </c>
      <c r="B156" s="37" t="str">
        <f>Filières!$C$14</f>
        <v>Animation</v>
      </c>
      <c r="C156" s="37" t="str">
        <f>Grades!$A$9</f>
        <v>Adjoint d'animation principal de 2ème classe</v>
      </c>
      <c r="D156" s="37" t="str">
        <f>Grades!$A$10</f>
        <v>Adjoint d'animation principal de 1ère classe</v>
      </c>
      <c r="E156" s="36" t="s">
        <v>182</v>
      </c>
      <c r="F156" s="36">
        <v>525</v>
      </c>
    </row>
    <row r="157" spans="1:6" x14ac:dyDescent="0.25">
      <c r="A157" s="49" t="str">
        <f t="shared" si="4"/>
        <v>Adjoint d'animation principal de 1ère classe 8e échelon</v>
      </c>
      <c r="B157" s="37" t="str">
        <f>Filières!$C$14</f>
        <v>Animation</v>
      </c>
      <c r="C157" s="37" t="str">
        <f>Grades!$A$9</f>
        <v>Adjoint d'animation principal de 2ème classe</v>
      </c>
      <c r="D157" s="37" t="str">
        <f>Grades!$A$10</f>
        <v>Adjoint d'animation principal de 1ère classe</v>
      </c>
      <c r="E157" s="36" t="s">
        <v>183</v>
      </c>
      <c r="F157" s="36">
        <v>499</v>
      </c>
    </row>
    <row r="158" spans="1:6" x14ac:dyDescent="0.25">
      <c r="A158" s="49" t="str">
        <f t="shared" si="4"/>
        <v>Adjoint d'animation principal de 1ère classe 7e échelon</v>
      </c>
      <c r="B158" s="37" t="str">
        <f>Filières!$C$14</f>
        <v>Animation</v>
      </c>
      <c r="C158" s="37" t="str">
        <f>Grades!$A$9</f>
        <v>Adjoint d'animation principal de 2ème classe</v>
      </c>
      <c r="D158" s="37" t="str">
        <f>Grades!$A$10</f>
        <v>Adjoint d'animation principal de 1ère classe</v>
      </c>
      <c r="E158" s="36" t="s">
        <v>184</v>
      </c>
      <c r="F158" s="36">
        <v>478</v>
      </c>
    </row>
    <row r="159" spans="1:6" x14ac:dyDescent="0.25">
      <c r="A159" s="49" t="str">
        <f t="shared" si="4"/>
        <v>Adjoint d'animation principal de 1ère classe 6e échelon</v>
      </c>
      <c r="B159" s="37" t="str">
        <f>Filières!$C$14</f>
        <v>Animation</v>
      </c>
      <c r="C159" s="37" t="str">
        <f>Grades!$A$9</f>
        <v>Adjoint d'animation principal de 2ème classe</v>
      </c>
      <c r="D159" s="37" t="str">
        <f>Grades!$A$10</f>
        <v>Adjoint d'animation principal de 1ère classe</v>
      </c>
      <c r="E159" s="36" t="s">
        <v>185</v>
      </c>
      <c r="F159" s="36">
        <v>460</v>
      </c>
    </row>
    <row r="160" spans="1:6" x14ac:dyDescent="0.25">
      <c r="A160" s="49" t="str">
        <f t="shared" si="4"/>
        <v>Adjoint d'animation principal de 1ère classe 5e échelon</v>
      </c>
      <c r="B160" s="37" t="str">
        <f>Filières!$C$14</f>
        <v>Animation</v>
      </c>
      <c r="C160" s="37" t="str">
        <f>Grades!$A$9</f>
        <v>Adjoint d'animation principal de 2ème classe</v>
      </c>
      <c r="D160" s="37" t="str">
        <f>Grades!$A$10</f>
        <v>Adjoint d'animation principal de 1ère classe</v>
      </c>
      <c r="E160" s="36" t="s">
        <v>186</v>
      </c>
      <c r="F160" s="36">
        <v>448</v>
      </c>
    </row>
    <row r="161" spans="1:6" x14ac:dyDescent="0.25">
      <c r="A161" s="49" t="str">
        <f t="shared" si="4"/>
        <v>Adjoint d'animation principal de 1ère classe 4e échelon</v>
      </c>
      <c r="B161" s="37" t="str">
        <f>Filières!$C$14</f>
        <v>Animation</v>
      </c>
      <c r="C161" s="37" t="str">
        <f>Grades!$A$9</f>
        <v>Adjoint d'animation principal de 2ème classe</v>
      </c>
      <c r="D161" s="37" t="str">
        <f>Grades!$A$10</f>
        <v>Adjoint d'animation principal de 1ère classe</v>
      </c>
      <c r="E161" s="36" t="s">
        <v>187</v>
      </c>
      <c r="F161" s="36">
        <v>430</v>
      </c>
    </row>
    <row r="162" spans="1:6" x14ac:dyDescent="0.25">
      <c r="A162" s="49" t="str">
        <f t="shared" si="4"/>
        <v>Adjoint d'animation principal de 1ère classe 3e échelon</v>
      </c>
      <c r="B162" s="37" t="str">
        <f>Filières!$C$14</f>
        <v>Animation</v>
      </c>
      <c r="C162" s="37" t="str">
        <f>Grades!$A$9</f>
        <v>Adjoint d'animation principal de 2ème classe</v>
      </c>
      <c r="D162" s="37" t="str">
        <f>Grades!$A$10</f>
        <v>Adjoint d'animation principal de 1ère classe</v>
      </c>
      <c r="E162" s="36" t="s">
        <v>188</v>
      </c>
      <c r="F162" s="36">
        <v>412</v>
      </c>
    </row>
    <row r="163" spans="1:6" x14ac:dyDescent="0.25">
      <c r="A163" s="49" t="str">
        <f t="shared" si="4"/>
        <v>Adjoint d'animation principal de 1ère classe 2e échelon</v>
      </c>
      <c r="B163" s="37" t="str">
        <f>Filières!$C$14</f>
        <v>Animation</v>
      </c>
      <c r="C163" s="37" t="str">
        <f>Grades!$A$9</f>
        <v>Adjoint d'animation principal de 2ème classe</v>
      </c>
      <c r="D163" s="37" t="str">
        <f>Grades!$A$10</f>
        <v>Adjoint d'animation principal de 1ère classe</v>
      </c>
      <c r="E163" s="36" t="s">
        <v>189</v>
      </c>
      <c r="F163" s="36">
        <v>397</v>
      </c>
    </row>
    <row r="164" spans="1:6" x14ac:dyDescent="0.25">
      <c r="A164" s="49" t="str">
        <f t="shared" si="4"/>
        <v>Adjoint d'animation principal de 1ère classe 1er échelon</v>
      </c>
      <c r="B164" s="37" t="str">
        <f>Filières!$C$14</f>
        <v>Animation</v>
      </c>
      <c r="C164" s="37" t="str">
        <f>Grades!$A$9</f>
        <v>Adjoint d'animation principal de 2ème classe</v>
      </c>
      <c r="D164" s="37" t="str">
        <f>Grades!$A$10</f>
        <v>Adjoint d'animation principal de 1ère classe</v>
      </c>
      <c r="E164" s="36" t="s">
        <v>190</v>
      </c>
      <c r="F164" s="36">
        <v>388</v>
      </c>
    </row>
    <row r="165" spans="1:6" x14ac:dyDescent="0.25">
      <c r="A165" s="49" t="str">
        <f t="shared" si="4"/>
        <v>Animateur 13e échelon</v>
      </c>
      <c r="B165" s="37" t="str">
        <f>Filières!$C$14</f>
        <v>Animation</v>
      </c>
      <c r="C165" s="37" t="str">
        <f>Grades!$C$7</f>
        <v>Animateur</v>
      </c>
      <c r="D165" s="37" t="str">
        <f>Grades!$C$8</f>
        <v>Animateur</v>
      </c>
      <c r="E165" s="36" t="s">
        <v>192</v>
      </c>
      <c r="F165" s="36">
        <v>597</v>
      </c>
    </row>
    <row r="166" spans="1:6" x14ac:dyDescent="0.25">
      <c r="A166" s="49" t="str">
        <f t="shared" si="4"/>
        <v>Animateur 12e échelon</v>
      </c>
      <c r="B166" s="37" t="str">
        <f>Filières!$C$14</f>
        <v>Animation</v>
      </c>
      <c r="C166" s="37" t="str">
        <f>Grades!$C$7</f>
        <v>Animateur</v>
      </c>
      <c r="D166" s="37" t="str">
        <f>Grades!$C$8</f>
        <v>Animateur</v>
      </c>
      <c r="E166" s="36" t="s">
        <v>191</v>
      </c>
      <c r="F166" s="36">
        <v>563</v>
      </c>
    </row>
    <row r="167" spans="1:6" x14ac:dyDescent="0.25">
      <c r="A167" s="49" t="str">
        <f t="shared" si="4"/>
        <v>Animateur 11e échelon</v>
      </c>
      <c r="B167" s="37" t="str">
        <f>Filières!$C$14</f>
        <v>Animation</v>
      </c>
      <c r="C167" s="37" t="str">
        <f>Grades!$C$7</f>
        <v>Animateur</v>
      </c>
      <c r="D167" s="37" t="str">
        <f>Grades!$C$8</f>
        <v>Animateur</v>
      </c>
      <c r="E167" s="36" t="s">
        <v>180</v>
      </c>
      <c r="F167" s="36">
        <v>538</v>
      </c>
    </row>
    <row r="168" spans="1:6" x14ac:dyDescent="0.25">
      <c r="A168" s="49" t="str">
        <f t="shared" si="4"/>
        <v>Animateur 10e échelon</v>
      </c>
      <c r="B168" s="37" t="str">
        <f>Filières!$C$14</f>
        <v>Animation</v>
      </c>
      <c r="C168" s="37" t="str">
        <f>Grades!$C$7</f>
        <v>Animateur</v>
      </c>
      <c r="D168" s="37" t="str">
        <f>Grades!$C$8</f>
        <v>Animateur</v>
      </c>
      <c r="E168" s="36" t="s">
        <v>181</v>
      </c>
      <c r="F168" s="36">
        <v>513</v>
      </c>
    </row>
    <row r="169" spans="1:6" x14ac:dyDescent="0.25">
      <c r="A169" s="49" t="str">
        <f t="shared" si="4"/>
        <v>Animateur 9e échelon</v>
      </c>
      <c r="B169" s="37" t="str">
        <f>Filières!$C$14</f>
        <v>Animation</v>
      </c>
      <c r="C169" s="37" t="str">
        <f>Grades!$C$7</f>
        <v>Animateur</v>
      </c>
      <c r="D169" s="37" t="str">
        <f>Grades!$C$8</f>
        <v>Animateur</v>
      </c>
      <c r="E169" s="36" t="s">
        <v>182</v>
      </c>
      <c r="F169" s="36">
        <v>500</v>
      </c>
    </row>
    <row r="170" spans="1:6" x14ac:dyDescent="0.25">
      <c r="A170" s="49" t="str">
        <f t="shared" si="4"/>
        <v>Animateur 8e échelon</v>
      </c>
      <c r="B170" s="37" t="str">
        <f>Filières!$C$14</f>
        <v>Animation</v>
      </c>
      <c r="C170" s="37" t="str">
        <f>Grades!$C$7</f>
        <v>Animateur</v>
      </c>
      <c r="D170" s="37" t="str">
        <f>Grades!$C$8</f>
        <v>Animateur</v>
      </c>
      <c r="E170" s="36" t="s">
        <v>183</v>
      </c>
      <c r="F170" s="36">
        <v>478</v>
      </c>
    </row>
    <row r="171" spans="1:6" x14ac:dyDescent="0.25">
      <c r="A171" s="49" t="str">
        <f t="shared" si="4"/>
        <v>Animateur 7e échelon</v>
      </c>
      <c r="B171" s="37" t="str">
        <f>Filières!$C$14</f>
        <v>Animation</v>
      </c>
      <c r="C171" s="37" t="str">
        <f>Grades!$C$7</f>
        <v>Animateur</v>
      </c>
      <c r="D171" s="37" t="str">
        <f>Grades!$C$8</f>
        <v>Animateur</v>
      </c>
      <c r="E171" s="36" t="s">
        <v>184</v>
      </c>
      <c r="F171" s="36">
        <v>452</v>
      </c>
    </row>
    <row r="172" spans="1:6" x14ac:dyDescent="0.25">
      <c r="A172" s="49" t="str">
        <f t="shared" si="4"/>
        <v>Animateur 6e échelon</v>
      </c>
      <c r="B172" s="37" t="str">
        <f>Filières!$C$14</f>
        <v>Animation</v>
      </c>
      <c r="C172" s="37" t="str">
        <f>Grades!$C$7</f>
        <v>Animateur</v>
      </c>
      <c r="D172" s="37" t="str">
        <f>Grades!$C$8</f>
        <v>Animateur</v>
      </c>
      <c r="E172" s="36" t="s">
        <v>185</v>
      </c>
      <c r="F172" s="36">
        <v>431</v>
      </c>
    </row>
    <row r="173" spans="1:6" x14ac:dyDescent="0.25">
      <c r="A173" s="49" t="str">
        <f t="shared" si="4"/>
        <v>Animateur 5e échelon</v>
      </c>
      <c r="B173" s="37" t="str">
        <f>Filières!$C$14</f>
        <v>Animation</v>
      </c>
      <c r="C173" s="37" t="str">
        <f>Grades!$C$7</f>
        <v>Animateur</v>
      </c>
      <c r="D173" s="37" t="str">
        <f>Grades!$C$8</f>
        <v>Animateur</v>
      </c>
      <c r="E173" s="36" t="s">
        <v>186</v>
      </c>
      <c r="F173" s="36">
        <v>415</v>
      </c>
    </row>
    <row r="174" spans="1:6" x14ac:dyDescent="0.25">
      <c r="A174" s="49" t="str">
        <f t="shared" si="4"/>
        <v>Animateur 4e échelon</v>
      </c>
      <c r="B174" s="37" t="str">
        <f>Filières!$C$14</f>
        <v>Animation</v>
      </c>
      <c r="C174" s="37" t="str">
        <f>Grades!$C$7</f>
        <v>Animateur</v>
      </c>
      <c r="D174" s="37" t="str">
        <f>Grades!$C$8</f>
        <v>Animateur</v>
      </c>
      <c r="E174" s="36" t="s">
        <v>187</v>
      </c>
      <c r="F174" s="36">
        <v>401</v>
      </c>
    </row>
    <row r="175" spans="1:6" x14ac:dyDescent="0.25">
      <c r="A175" s="49" t="str">
        <f t="shared" si="4"/>
        <v>Animateur 3e échelon</v>
      </c>
      <c r="B175" s="37" t="str">
        <f>Filières!$C$14</f>
        <v>Animation</v>
      </c>
      <c r="C175" s="37" t="str">
        <f>Grades!$C$7</f>
        <v>Animateur</v>
      </c>
      <c r="D175" s="37" t="str">
        <f>Grades!$C$8</f>
        <v>Animateur</v>
      </c>
      <c r="E175" s="36" t="s">
        <v>188</v>
      </c>
      <c r="F175" s="36">
        <v>397</v>
      </c>
    </row>
    <row r="176" spans="1:6" x14ac:dyDescent="0.25">
      <c r="A176" s="49" t="str">
        <f t="shared" si="4"/>
        <v>Animateur 2e échelon</v>
      </c>
      <c r="B176" s="37" t="str">
        <f>Filières!$C$14</f>
        <v>Animation</v>
      </c>
      <c r="C176" s="37" t="str">
        <f>Grades!$C$7</f>
        <v>Animateur</v>
      </c>
      <c r="D176" s="37" t="str">
        <f>Grades!$C$8</f>
        <v>Animateur</v>
      </c>
      <c r="E176" s="36" t="s">
        <v>189</v>
      </c>
      <c r="F176" s="36">
        <v>395</v>
      </c>
    </row>
    <row r="177" spans="1:6" x14ac:dyDescent="0.25">
      <c r="A177" s="49" t="str">
        <f t="shared" si="4"/>
        <v>Animateur 1er échelon</v>
      </c>
      <c r="B177" s="37" t="str">
        <f>Filières!$C$14</f>
        <v>Animation</v>
      </c>
      <c r="C177" s="37" t="str">
        <f>Grades!$C$7</f>
        <v>Animateur</v>
      </c>
      <c r="D177" s="37" t="str">
        <f>Grades!$C$8</f>
        <v>Animateur</v>
      </c>
      <c r="E177" s="36" t="s">
        <v>190</v>
      </c>
      <c r="F177" s="36">
        <v>389</v>
      </c>
    </row>
    <row r="178" spans="1:6" x14ac:dyDescent="0.25">
      <c r="A178" s="49" t="str">
        <f t="shared" si="4"/>
        <v>Animateur principal de 2ème classe 12e échelon</v>
      </c>
      <c r="B178" s="37" t="str">
        <f>Filières!$C$14</f>
        <v>Animation</v>
      </c>
      <c r="C178" s="37" t="str">
        <f>Grades!$C$7</f>
        <v>Animateur</v>
      </c>
      <c r="D178" s="37" t="str">
        <f>Grades!$C$9</f>
        <v>Animateur principal de 2ème classe</v>
      </c>
      <c r="E178" s="36" t="s">
        <v>191</v>
      </c>
      <c r="F178" s="36">
        <v>638</v>
      </c>
    </row>
    <row r="179" spans="1:6" x14ac:dyDescent="0.25">
      <c r="A179" s="49" t="str">
        <f t="shared" si="4"/>
        <v>Animateur principal de 2ème classe 11e échelon</v>
      </c>
      <c r="B179" s="37" t="str">
        <f>Filières!$C$14</f>
        <v>Animation</v>
      </c>
      <c r="C179" s="37" t="str">
        <f>Grades!$C$7</f>
        <v>Animateur</v>
      </c>
      <c r="D179" s="37" t="str">
        <f>Grades!$C$9</f>
        <v>Animateur principal de 2ème classe</v>
      </c>
      <c r="E179" s="36" t="s">
        <v>180</v>
      </c>
      <c r="F179" s="36">
        <v>599</v>
      </c>
    </row>
    <row r="180" spans="1:6" x14ac:dyDescent="0.25">
      <c r="A180" s="49" t="str">
        <f t="shared" si="4"/>
        <v>Animateur principal de 2ème classe 10e échelon</v>
      </c>
      <c r="B180" s="37" t="str">
        <f>Filières!$C$14</f>
        <v>Animation</v>
      </c>
      <c r="C180" s="37" t="str">
        <f>Grades!$C$7</f>
        <v>Animateur</v>
      </c>
      <c r="D180" s="37" t="str">
        <f>Grades!$C$9</f>
        <v>Animateur principal de 2ème classe</v>
      </c>
      <c r="E180" s="36" t="s">
        <v>181</v>
      </c>
      <c r="F180" s="36">
        <v>567</v>
      </c>
    </row>
    <row r="181" spans="1:6" x14ac:dyDescent="0.25">
      <c r="A181" s="49" t="str">
        <f t="shared" si="4"/>
        <v>Animateur principal de 2ème classe 9e échelon</v>
      </c>
      <c r="B181" s="37" t="str">
        <f>Filières!$C$14</f>
        <v>Animation</v>
      </c>
      <c r="C181" s="37" t="str">
        <f>Grades!$C$7</f>
        <v>Animateur</v>
      </c>
      <c r="D181" s="37" t="str">
        <f>Grades!$C$9</f>
        <v>Animateur principal de 2ème classe</v>
      </c>
      <c r="E181" s="36" t="s">
        <v>182</v>
      </c>
      <c r="F181" s="36">
        <v>542</v>
      </c>
    </row>
    <row r="182" spans="1:6" x14ac:dyDescent="0.25">
      <c r="A182" s="49" t="str">
        <f t="shared" si="4"/>
        <v>Animateur principal de 2ème classe 8e échelon</v>
      </c>
      <c r="B182" s="37" t="str">
        <f>Filières!$C$14</f>
        <v>Animation</v>
      </c>
      <c r="C182" s="37" t="str">
        <f>Grades!$C$7</f>
        <v>Animateur</v>
      </c>
      <c r="D182" s="37" t="str">
        <f>Grades!$C$9</f>
        <v>Animateur principal de 2ème classe</v>
      </c>
      <c r="E182" s="36" t="s">
        <v>183</v>
      </c>
      <c r="F182" s="36">
        <v>528</v>
      </c>
    </row>
    <row r="183" spans="1:6" x14ac:dyDescent="0.25">
      <c r="A183" s="49" t="str">
        <f t="shared" si="4"/>
        <v>Animateur principal de 2ème classe 7e échelon</v>
      </c>
      <c r="B183" s="37" t="str">
        <f>Filières!$C$14</f>
        <v>Animation</v>
      </c>
      <c r="C183" s="37" t="str">
        <f>Grades!$C$7</f>
        <v>Animateur</v>
      </c>
      <c r="D183" s="37" t="str">
        <f>Grades!$C$9</f>
        <v>Animateur principal de 2ème classe</v>
      </c>
      <c r="E183" s="36" t="s">
        <v>184</v>
      </c>
      <c r="F183" s="36">
        <v>506</v>
      </c>
    </row>
    <row r="184" spans="1:6" x14ac:dyDescent="0.25">
      <c r="A184" s="49" t="str">
        <f t="shared" si="4"/>
        <v>Animateur principal de 2ème classe 6e échelon</v>
      </c>
      <c r="B184" s="37" t="str">
        <f>Filières!$C$14</f>
        <v>Animation</v>
      </c>
      <c r="C184" s="37" t="str">
        <f>Grades!$C$7</f>
        <v>Animateur</v>
      </c>
      <c r="D184" s="37" t="str">
        <f>Grades!$C$9</f>
        <v>Animateur principal de 2ème classe</v>
      </c>
      <c r="E184" s="36" t="s">
        <v>185</v>
      </c>
      <c r="F184" s="36">
        <v>480</v>
      </c>
    </row>
    <row r="185" spans="1:6" x14ac:dyDescent="0.25">
      <c r="A185" s="49" t="str">
        <f t="shared" si="4"/>
        <v>Animateur principal de 2ème classe 5e échelon</v>
      </c>
      <c r="B185" s="37" t="str">
        <f>Filières!$C$14</f>
        <v>Animation</v>
      </c>
      <c r="C185" s="37" t="str">
        <f>Grades!$C$7</f>
        <v>Animateur</v>
      </c>
      <c r="D185" s="37" t="str">
        <f>Grades!$C$9</f>
        <v>Animateur principal de 2ème classe</v>
      </c>
      <c r="E185" s="36" t="s">
        <v>186</v>
      </c>
      <c r="F185" s="36">
        <v>458</v>
      </c>
    </row>
    <row r="186" spans="1:6" x14ac:dyDescent="0.25">
      <c r="A186" s="49" t="str">
        <f t="shared" si="4"/>
        <v>Animateur principal de 2ème classe 4e échelon</v>
      </c>
      <c r="B186" s="37" t="str">
        <f>Filières!$C$14</f>
        <v>Animation</v>
      </c>
      <c r="C186" s="37" t="str">
        <f>Grades!$C$7</f>
        <v>Animateur</v>
      </c>
      <c r="D186" s="37" t="str">
        <f>Grades!$C$9</f>
        <v>Animateur principal de 2ème classe</v>
      </c>
      <c r="E186" s="36" t="s">
        <v>187</v>
      </c>
      <c r="F186" s="36">
        <v>444</v>
      </c>
    </row>
    <row r="187" spans="1:6" x14ac:dyDescent="0.25">
      <c r="A187" s="49" t="str">
        <f t="shared" si="4"/>
        <v>Animateur principal de 2ème classe 3e échelon</v>
      </c>
      <c r="B187" s="37" t="str">
        <f>Filières!$C$14</f>
        <v>Animation</v>
      </c>
      <c r="C187" s="37" t="str">
        <f>Grades!$C$7</f>
        <v>Animateur</v>
      </c>
      <c r="D187" s="37" t="str">
        <f>Grades!$C$9</f>
        <v>Animateur principal de 2ème classe</v>
      </c>
      <c r="E187" s="36" t="s">
        <v>188</v>
      </c>
      <c r="F187" s="36">
        <v>429</v>
      </c>
    </row>
    <row r="188" spans="1:6" x14ac:dyDescent="0.25">
      <c r="A188" s="49" t="str">
        <f t="shared" si="4"/>
        <v>Animateur principal de 2ème classe 2e échelon</v>
      </c>
      <c r="B188" s="37" t="str">
        <f>Filières!$C$14</f>
        <v>Animation</v>
      </c>
      <c r="C188" s="37" t="str">
        <f>Grades!$C$7</f>
        <v>Animateur</v>
      </c>
      <c r="D188" s="37" t="str">
        <f>Grades!$C$9</f>
        <v>Animateur principal de 2ème classe</v>
      </c>
      <c r="E188" s="36" t="s">
        <v>189</v>
      </c>
      <c r="F188" s="36">
        <v>415</v>
      </c>
    </row>
    <row r="189" spans="1:6" x14ac:dyDescent="0.25">
      <c r="A189" s="49" t="str">
        <f t="shared" si="4"/>
        <v>Animateur principal de 2ème classe 1er échelon</v>
      </c>
      <c r="B189" s="37" t="str">
        <f>Filières!$C$14</f>
        <v>Animation</v>
      </c>
      <c r="C189" s="37" t="str">
        <f>Grades!$C$7</f>
        <v>Animateur</v>
      </c>
      <c r="D189" s="37" t="str">
        <f>Grades!$C$9</f>
        <v>Animateur principal de 2ème classe</v>
      </c>
      <c r="E189" s="36" t="s">
        <v>190</v>
      </c>
      <c r="F189" s="36">
        <v>401</v>
      </c>
    </row>
    <row r="190" spans="1:6" x14ac:dyDescent="0.25">
      <c r="A190" s="49" t="str">
        <f t="shared" si="4"/>
        <v>Animateur principal de 1ère classe 11e échelon</v>
      </c>
      <c r="B190" s="37" t="str">
        <f>Filières!$C$14</f>
        <v>Animation</v>
      </c>
      <c r="C190" s="37" t="str">
        <f>Grades!$C$7</f>
        <v>Animateur</v>
      </c>
      <c r="D190" s="37" t="str">
        <f>Grades!$C$10</f>
        <v>Animateur principal de 1ère classe</v>
      </c>
      <c r="E190" s="36" t="s">
        <v>180</v>
      </c>
      <c r="F190" s="36">
        <v>707</v>
      </c>
    </row>
    <row r="191" spans="1:6" x14ac:dyDescent="0.25">
      <c r="A191" s="49" t="str">
        <f t="shared" si="4"/>
        <v>Animateur principal de 1ère classe 10e échelon</v>
      </c>
      <c r="B191" s="37" t="str">
        <f>Filières!$C$14</f>
        <v>Animation</v>
      </c>
      <c r="C191" s="37" t="str">
        <f>Grades!$C$7</f>
        <v>Animateur</v>
      </c>
      <c r="D191" s="37" t="str">
        <f>Grades!$C$10</f>
        <v>Animateur principal de 1ère classe</v>
      </c>
      <c r="E191" s="36" t="s">
        <v>181</v>
      </c>
      <c r="F191" s="36">
        <v>684</v>
      </c>
    </row>
    <row r="192" spans="1:6" x14ac:dyDescent="0.25">
      <c r="A192" s="49" t="str">
        <f t="shared" si="4"/>
        <v>Animateur principal de 1ère classe 9e échelon</v>
      </c>
      <c r="B192" s="37" t="str">
        <f>Filières!$C$14</f>
        <v>Animation</v>
      </c>
      <c r="C192" s="37" t="str">
        <f>Grades!$C$7</f>
        <v>Animateur</v>
      </c>
      <c r="D192" s="37" t="str">
        <f>Grades!$C$10</f>
        <v>Animateur principal de 1ère classe</v>
      </c>
      <c r="E192" s="36" t="s">
        <v>182</v>
      </c>
      <c r="F192" s="36">
        <v>660</v>
      </c>
    </row>
    <row r="193" spans="1:6" x14ac:dyDescent="0.25">
      <c r="A193" s="49" t="str">
        <f t="shared" si="4"/>
        <v>Animateur principal de 1ère classe 8e échelon</v>
      </c>
      <c r="B193" s="37" t="str">
        <f>Filières!$C$14</f>
        <v>Animation</v>
      </c>
      <c r="C193" s="37" t="str">
        <f>Grades!$C$7</f>
        <v>Animateur</v>
      </c>
      <c r="D193" s="37" t="str">
        <f>Grades!$C$10</f>
        <v>Animateur principal de 1ère classe</v>
      </c>
      <c r="E193" s="36" t="s">
        <v>183</v>
      </c>
      <c r="F193" s="36">
        <v>638</v>
      </c>
    </row>
    <row r="194" spans="1:6" x14ac:dyDescent="0.25">
      <c r="A194" s="49" t="str">
        <f t="shared" si="4"/>
        <v>Animateur principal de 1ère classe 7e échelon</v>
      </c>
      <c r="B194" s="37" t="str">
        <f>Filières!$C$14</f>
        <v>Animation</v>
      </c>
      <c r="C194" s="37" t="str">
        <f>Grades!$C$7</f>
        <v>Animateur</v>
      </c>
      <c r="D194" s="37" t="str">
        <f>Grades!$C$10</f>
        <v>Animateur principal de 1ère classe</v>
      </c>
      <c r="E194" s="36" t="s">
        <v>184</v>
      </c>
      <c r="F194" s="36">
        <v>604</v>
      </c>
    </row>
    <row r="195" spans="1:6" x14ac:dyDescent="0.25">
      <c r="A195" s="49" t="str">
        <f t="shared" ref="A195:A257" si="5">D195&amp;" "&amp;E195</f>
        <v>Animateur principal de 1ère classe 6e échelon</v>
      </c>
      <c r="B195" s="37" t="str">
        <f>Filières!$C$14</f>
        <v>Animation</v>
      </c>
      <c r="C195" s="37" t="str">
        <f>Grades!$C$7</f>
        <v>Animateur</v>
      </c>
      <c r="D195" s="37" t="str">
        <f>Grades!$C$10</f>
        <v>Animateur principal de 1ère classe</v>
      </c>
      <c r="E195" s="36" t="s">
        <v>185</v>
      </c>
      <c r="F195" s="36">
        <v>573</v>
      </c>
    </row>
    <row r="196" spans="1:6" x14ac:dyDescent="0.25">
      <c r="A196" s="49" t="str">
        <f t="shared" si="5"/>
        <v>Animateur principal de 1ère classe 5e échelon</v>
      </c>
      <c r="B196" s="37" t="str">
        <f>Filières!$C$14</f>
        <v>Animation</v>
      </c>
      <c r="C196" s="37" t="str">
        <f>Grades!$C$7</f>
        <v>Animateur</v>
      </c>
      <c r="D196" s="37" t="str">
        <f>Grades!$C$10</f>
        <v>Animateur principal de 1ère classe</v>
      </c>
      <c r="E196" s="36" t="s">
        <v>186</v>
      </c>
      <c r="F196" s="36">
        <v>547</v>
      </c>
    </row>
    <row r="197" spans="1:6" x14ac:dyDescent="0.25">
      <c r="A197" s="49" t="str">
        <f t="shared" si="5"/>
        <v>Animateur principal de 1ère classe 4e échelon</v>
      </c>
      <c r="B197" s="37" t="str">
        <f>Filières!$C$14</f>
        <v>Animation</v>
      </c>
      <c r="C197" s="37" t="str">
        <f>Grades!$C$7</f>
        <v>Animateur</v>
      </c>
      <c r="D197" s="37" t="str">
        <f>Grades!$C$10</f>
        <v>Animateur principal de 1ère classe</v>
      </c>
      <c r="E197" s="36" t="s">
        <v>187</v>
      </c>
      <c r="F197" s="36">
        <v>513</v>
      </c>
    </row>
    <row r="198" spans="1:6" x14ac:dyDescent="0.25">
      <c r="A198" s="49" t="str">
        <f t="shared" si="5"/>
        <v>Animateur principal de 1ère classe 3e échelon</v>
      </c>
      <c r="B198" s="37" t="str">
        <f>Filières!$C$14</f>
        <v>Animation</v>
      </c>
      <c r="C198" s="37" t="str">
        <f>Grades!$C$7</f>
        <v>Animateur</v>
      </c>
      <c r="D198" s="37" t="str">
        <f>Grades!$C$10</f>
        <v>Animateur principal de 1ère classe</v>
      </c>
      <c r="E198" s="36" t="s">
        <v>188</v>
      </c>
      <c r="F198" s="36">
        <v>484</v>
      </c>
    </row>
    <row r="199" spans="1:6" x14ac:dyDescent="0.25">
      <c r="A199" s="49" t="str">
        <f t="shared" si="5"/>
        <v>Animateur principal de 1ère classe 2e échelon</v>
      </c>
      <c r="B199" s="37" t="str">
        <f>Filières!$C$14</f>
        <v>Animation</v>
      </c>
      <c r="C199" s="37" t="str">
        <f>Grades!$C$7</f>
        <v>Animateur</v>
      </c>
      <c r="D199" s="37" t="str">
        <f>Grades!$C$10</f>
        <v>Animateur principal de 1ère classe</v>
      </c>
      <c r="E199" s="36" t="s">
        <v>189</v>
      </c>
      <c r="F199" s="36">
        <v>461</v>
      </c>
    </row>
    <row r="200" spans="1:6" x14ac:dyDescent="0.25">
      <c r="A200" s="49" t="str">
        <f t="shared" si="5"/>
        <v>Animateur principal de 1ère classe 1er échelon</v>
      </c>
      <c r="B200" s="37" t="str">
        <f>Filières!$C$14</f>
        <v>Animation</v>
      </c>
      <c r="C200" s="37" t="str">
        <f>Grades!$C$7</f>
        <v>Animateur</v>
      </c>
      <c r="D200" s="37" t="str">
        <f>Grades!$C$10</f>
        <v>Animateur principal de 1ère classe</v>
      </c>
      <c r="E200" s="36" t="s">
        <v>190</v>
      </c>
      <c r="F200" s="36">
        <v>446</v>
      </c>
    </row>
    <row r="201" spans="1:6" x14ac:dyDescent="0.25">
      <c r="A201" s="49" t="str">
        <f t="shared" si="5"/>
        <v>Assistant d'enseignement artistique 13e échelon</v>
      </c>
      <c r="B201" s="37" t="str">
        <f>Filières!$E$14</f>
        <v>Culturelle_enseignement_artistique</v>
      </c>
      <c r="C201" s="37" t="str">
        <f>Grades!$A$12</f>
        <v>Assistant_enseignement_artistique</v>
      </c>
      <c r="D201" s="37" t="str">
        <f>Grades!$A$13</f>
        <v>Assistant d'enseignement artistique</v>
      </c>
      <c r="E201" s="36" t="s">
        <v>192</v>
      </c>
      <c r="F201" s="36">
        <v>597</v>
      </c>
    </row>
    <row r="202" spans="1:6" x14ac:dyDescent="0.25">
      <c r="A202" s="49" t="str">
        <f t="shared" si="5"/>
        <v>Assistant d'enseignement artistique 12e échelon</v>
      </c>
      <c r="B202" s="37" t="str">
        <f>Filières!$E$14</f>
        <v>Culturelle_enseignement_artistique</v>
      </c>
      <c r="C202" s="37" t="str">
        <f>Grades!$A$12</f>
        <v>Assistant_enseignement_artistique</v>
      </c>
      <c r="D202" s="37" t="str">
        <f>Grades!$A$13</f>
        <v>Assistant d'enseignement artistique</v>
      </c>
      <c r="E202" s="36" t="s">
        <v>191</v>
      </c>
      <c r="F202" s="36">
        <v>563</v>
      </c>
    </row>
    <row r="203" spans="1:6" x14ac:dyDescent="0.25">
      <c r="A203" s="49" t="str">
        <f t="shared" si="5"/>
        <v>Assistant d'enseignement artistique 11e échelon</v>
      </c>
      <c r="B203" s="37" t="str">
        <f>Filières!$E$14</f>
        <v>Culturelle_enseignement_artistique</v>
      </c>
      <c r="C203" s="37" t="str">
        <f>Grades!$A$12</f>
        <v>Assistant_enseignement_artistique</v>
      </c>
      <c r="D203" s="37" t="str">
        <f>Grades!$A$13</f>
        <v>Assistant d'enseignement artistique</v>
      </c>
      <c r="E203" s="36" t="s">
        <v>180</v>
      </c>
      <c r="F203" s="36">
        <v>538</v>
      </c>
    </row>
    <row r="204" spans="1:6" x14ac:dyDescent="0.25">
      <c r="A204" s="49" t="str">
        <f t="shared" si="5"/>
        <v>Assistant d'enseignement artistique 10e échelon</v>
      </c>
      <c r="B204" s="37" t="str">
        <f>Filières!$E$14</f>
        <v>Culturelle_enseignement_artistique</v>
      </c>
      <c r="C204" s="37" t="str">
        <f>Grades!$A$12</f>
        <v>Assistant_enseignement_artistique</v>
      </c>
      <c r="D204" s="37" t="str">
        <f>Grades!$A$13</f>
        <v>Assistant d'enseignement artistique</v>
      </c>
      <c r="E204" s="36" t="s">
        <v>181</v>
      </c>
      <c r="F204" s="36">
        <v>513</v>
      </c>
    </row>
    <row r="205" spans="1:6" x14ac:dyDescent="0.25">
      <c r="A205" s="49" t="str">
        <f t="shared" si="5"/>
        <v>Assistant d'enseignement artistique 9e échelon</v>
      </c>
      <c r="B205" s="37" t="str">
        <f>Filières!$E$14</f>
        <v>Culturelle_enseignement_artistique</v>
      </c>
      <c r="C205" s="37" t="str">
        <f>Grades!$A$12</f>
        <v>Assistant_enseignement_artistique</v>
      </c>
      <c r="D205" s="37" t="str">
        <f>Grades!$A$13</f>
        <v>Assistant d'enseignement artistique</v>
      </c>
      <c r="E205" s="36" t="s">
        <v>182</v>
      </c>
      <c r="F205" s="36">
        <v>500</v>
      </c>
    </row>
    <row r="206" spans="1:6" x14ac:dyDescent="0.25">
      <c r="A206" s="49" t="str">
        <f t="shared" si="5"/>
        <v>Assistant d'enseignement artistique 8e échelon</v>
      </c>
      <c r="B206" s="37" t="str">
        <f>Filières!$E$14</f>
        <v>Culturelle_enseignement_artistique</v>
      </c>
      <c r="C206" s="37" t="str">
        <f>Grades!$A$12</f>
        <v>Assistant_enseignement_artistique</v>
      </c>
      <c r="D206" s="37" t="str">
        <f>Grades!$A$13</f>
        <v>Assistant d'enseignement artistique</v>
      </c>
      <c r="E206" s="36" t="s">
        <v>183</v>
      </c>
      <c r="F206" s="36">
        <v>478</v>
      </c>
    </row>
    <row r="207" spans="1:6" x14ac:dyDescent="0.25">
      <c r="A207" s="49" t="str">
        <f t="shared" si="5"/>
        <v>Assistant d'enseignement artistique 7e échelon</v>
      </c>
      <c r="B207" s="37" t="str">
        <f>Filières!$E$14</f>
        <v>Culturelle_enseignement_artistique</v>
      </c>
      <c r="C207" s="37" t="str">
        <f>Grades!$A$12</f>
        <v>Assistant_enseignement_artistique</v>
      </c>
      <c r="D207" s="37" t="str">
        <f>Grades!$A$13</f>
        <v>Assistant d'enseignement artistique</v>
      </c>
      <c r="E207" s="36" t="s">
        <v>184</v>
      </c>
      <c r="F207" s="36">
        <v>452</v>
      </c>
    </row>
    <row r="208" spans="1:6" x14ac:dyDescent="0.25">
      <c r="A208" s="49" t="str">
        <f t="shared" si="5"/>
        <v>Assistant d'enseignement artistique 6e échelon</v>
      </c>
      <c r="B208" s="37" t="str">
        <f>Filières!$E$14</f>
        <v>Culturelle_enseignement_artistique</v>
      </c>
      <c r="C208" s="37" t="str">
        <f>Grades!$A$12</f>
        <v>Assistant_enseignement_artistique</v>
      </c>
      <c r="D208" s="37" t="str">
        <f>Grades!$A$13</f>
        <v>Assistant d'enseignement artistique</v>
      </c>
      <c r="E208" s="36" t="s">
        <v>185</v>
      </c>
      <c r="F208" s="36">
        <v>431</v>
      </c>
    </row>
    <row r="209" spans="1:6" x14ac:dyDescent="0.25">
      <c r="A209" s="49" t="str">
        <f t="shared" si="5"/>
        <v>Assistant d'enseignement artistique 5e échelon</v>
      </c>
      <c r="B209" s="37" t="str">
        <f>Filières!$E$14</f>
        <v>Culturelle_enseignement_artistique</v>
      </c>
      <c r="C209" s="37" t="str">
        <f>Grades!$A$12</f>
        <v>Assistant_enseignement_artistique</v>
      </c>
      <c r="D209" s="37" t="str">
        <f>Grades!$A$13</f>
        <v>Assistant d'enseignement artistique</v>
      </c>
      <c r="E209" s="36" t="s">
        <v>186</v>
      </c>
      <c r="F209" s="36">
        <v>415</v>
      </c>
    </row>
    <row r="210" spans="1:6" x14ac:dyDescent="0.25">
      <c r="A210" s="49" t="str">
        <f t="shared" si="5"/>
        <v>Assistant d'enseignement artistique 4e échelon</v>
      </c>
      <c r="B210" s="37" t="str">
        <f>Filières!$E$14</f>
        <v>Culturelle_enseignement_artistique</v>
      </c>
      <c r="C210" s="37" t="str">
        <f>Grades!$A$12</f>
        <v>Assistant_enseignement_artistique</v>
      </c>
      <c r="D210" s="37" t="str">
        <f>Grades!$A$13</f>
        <v>Assistant d'enseignement artistique</v>
      </c>
      <c r="E210" s="36" t="s">
        <v>187</v>
      </c>
      <c r="F210" s="36">
        <v>401</v>
      </c>
    </row>
    <row r="211" spans="1:6" x14ac:dyDescent="0.25">
      <c r="A211" s="49" t="str">
        <f t="shared" si="5"/>
        <v>Assistant d'enseignement artistique 3e échelon</v>
      </c>
      <c r="B211" s="37" t="str">
        <f>Filières!$E$14</f>
        <v>Culturelle_enseignement_artistique</v>
      </c>
      <c r="C211" s="37" t="str">
        <f>Grades!$A$12</f>
        <v>Assistant_enseignement_artistique</v>
      </c>
      <c r="D211" s="37" t="str">
        <f>Grades!$A$13</f>
        <v>Assistant d'enseignement artistique</v>
      </c>
      <c r="E211" s="36" t="s">
        <v>188</v>
      </c>
      <c r="F211" s="36">
        <v>397</v>
      </c>
    </row>
    <row r="212" spans="1:6" x14ac:dyDescent="0.25">
      <c r="A212" s="49" t="str">
        <f t="shared" si="5"/>
        <v>Assistant d'enseignement artistique 2e échelon</v>
      </c>
      <c r="B212" s="37" t="str">
        <f>Filières!$E$14</f>
        <v>Culturelle_enseignement_artistique</v>
      </c>
      <c r="C212" s="37" t="str">
        <f>Grades!$A$12</f>
        <v>Assistant_enseignement_artistique</v>
      </c>
      <c r="D212" s="37" t="str">
        <f>Grades!$A$13</f>
        <v>Assistant d'enseignement artistique</v>
      </c>
      <c r="E212" s="36" t="s">
        <v>189</v>
      </c>
      <c r="F212" s="36">
        <v>395</v>
      </c>
    </row>
    <row r="213" spans="1:6" x14ac:dyDescent="0.25">
      <c r="A213" s="49" t="str">
        <f t="shared" si="5"/>
        <v>Assistant d'enseignement artistique 1er échelon</v>
      </c>
      <c r="B213" s="37" t="str">
        <f>Filières!$E$14</f>
        <v>Culturelle_enseignement_artistique</v>
      </c>
      <c r="C213" s="37" t="str">
        <f>Grades!$A$12</f>
        <v>Assistant_enseignement_artistique</v>
      </c>
      <c r="D213" s="37" t="str">
        <f>Grades!$A$13</f>
        <v>Assistant d'enseignement artistique</v>
      </c>
      <c r="E213" s="36" t="s">
        <v>190</v>
      </c>
      <c r="F213" s="36">
        <v>389</v>
      </c>
    </row>
    <row r="214" spans="1:6" ht="30" x14ac:dyDescent="0.25">
      <c r="A214" s="49" t="str">
        <f t="shared" si="5"/>
        <v>Assistant d'enseignement artistique principal de 2ème classe 12e échelon</v>
      </c>
      <c r="B214" s="37" t="str">
        <f>Filières!$E$14</f>
        <v>Culturelle_enseignement_artistique</v>
      </c>
      <c r="C214" s="37" t="str">
        <f>Grades!$A$12</f>
        <v>Assistant_enseignement_artistique</v>
      </c>
      <c r="D214" s="37" t="str">
        <f>Grades!$A$14</f>
        <v>Assistant d'enseignement artistique principal de 2ème classe</v>
      </c>
      <c r="E214" s="36" t="s">
        <v>191</v>
      </c>
      <c r="F214" s="36">
        <v>638</v>
      </c>
    </row>
    <row r="215" spans="1:6" ht="30" x14ac:dyDescent="0.25">
      <c r="A215" s="49" t="str">
        <f t="shared" si="5"/>
        <v>Assistant d'enseignement artistique principal de 2ème classe 11e échelon</v>
      </c>
      <c r="B215" s="37" t="str">
        <f>Filières!$E$14</f>
        <v>Culturelle_enseignement_artistique</v>
      </c>
      <c r="C215" s="37" t="str">
        <f>Grades!$A$12</f>
        <v>Assistant_enseignement_artistique</v>
      </c>
      <c r="D215" s="37" t="str">
        <f>Grades!$A$14</f>
        <v>Assistant d'enseignement artistique principal de 2ème classe</v>
      </c>
      <c r="E215" s="36" t="s">
        <v>180</v>
      </c>
      <c r="F215" s="36">
        <v>599</v>
      </c>
    </row>
    <row r="216" spans="1:6" ht="30" x14ac:dyDescent="0.25">
      <c r="A216" s="49" t="str">
        <f t="shared" si="5"/>
        <v>Assistant d'enseignement artistique principal de 2ème classe 10e échelon</v>
      </c>
      <c r="B216" s="37" t="str">
        <f>Filières!$E$14</f>
        <v>Culturelle_enseignement_artistique</v>
      </c>
      <c r="C216" s="37" t="str">
        <f>Grades!$A$12</f>
        <v>Assistant_enseignement_artistique</v>
      </c>
      <c r="D216" s="37" t="str">
        <f>Grades!$A$14</f>
        <v>Assistant d'enseignement artistique principal de 2ème classe</v>
      </c>
      <c r="E216" s="36" t="s">
        <v>181</v>
      </c>
      <c r="F216" s="36">
        <v>567</v>
      </c>
    </row>
    <row r="217" spans="1:6" ht="30" x14ac:dyDescent="0.25">
      <c r="A217" s="49" t="str">
        <f t="shared" si="5"/>
        <v>Assistant d'enseignement artistique principal de 2ème classe 9e échelon</v>
      </c>
      <c r="B217" s="37" t="str">
        <f>Filières!$E$14</f>
        <v>Culturelle_enseignement_artistique</v>
      </c>
      <c r="C217" s="37" t="str">
        <f>Grades!$A$12</f>
        <v>Assistant_enseignement_artistique</v>
      </c>
      <c r="D217" s="37" t="str">
        <f>Grades!$A$14</f>
        <v>Assistant d'enseignement artistique principal de 2ème classe</v>
      </c>
      <c r="E217" s="36" t="s">
        <v>182</v>
      </c>
      <c r="F217" s="36">
        <v>542</v>
      </c>
    </row>
    <row r="218" spans="1:6" ht="30" x14ac:dyDescent="0.25">
      <c r="A218" s="49" t="str">
        <f t="shared" si="5"/>
        <v>Assistant d'enseignement artistique principal de 2ème classe 8e échelon</v>
      </c>
      <c r="B218" s="37" t="str">
        <f>Filières!$E$14</f>
        <v>Culturelle_enseignement_artistique</v>
      </c>
      <c r="C218" s="37" t="str">
        <f>Grades!$A$12</f>
        <v>Assistant_enseignement_artistique</v>
      </c>
      <c r="D218" s="37" t="str">
        <f>Grades!$A$14</f>
        <v>Assistant d'enseignement artistique principal de 2ème classe</v>
      </c>
      <c r="E218" s="36" t="s">
        <v>183</v>
      </c>
      <c r="F218" s="36">
        <v>528</v>
      </c>
    </row>
    <row r="219" spans="1:6" ht="30" x14ac:dyDescent="0.25">
      <c r="A219" s="49" t="str">
        <f t="shared" si="5"/>
        <v>Assistant d'enseignement artistique principal de 2ème classe 7e échelon</v>
      </c>
      <c r="B219" s="37" t="str">
        <f>Filières!$E$14</f>
        <v>Culturelle_enseignement_artistique</v>
      </c>
      <c r="C219" s="37" t="str">
        <f>Grades!$A$12</f>
        <v>Assistant_enseignement_artistique</v>
      </c>
      <c r="D219" s="37" t="str">
        <f>Grades!$A$14</f>
        <v>Assistant d'enseignement artistique principal de 2ème classe</v>
      </c>
      <c r="E219" s="36" t="s">
        <v>184</v>
      </c>
      <c r="F219" s="36">
        <v>506</v>
      </c>
    </row>
    <row r="220" spans="1:6" ht="30" x14ac:dyDescent="0.25">
      <c r="A220" s="49" t="str">
        <f t="shared" si="5"/>
        <v>Assistant d'enseignement artistique principal de 2ème classe 6e échelon</v>
      </c>
      <c r="B220" s="37" t="str">
        <f>Filières!$E$14</f>
        <v>Culturelle_enseignement_artistique</v>
      </c>
      <c r="C220" s="37" t="str">
        <f>Grades!$A$12</f>
        <v>Assistant_enseignement_artistique</v>
      </c>
      <c r="D220" s="37" t="str">
        <f>Grades!$A$14</f>
        <v>Assistant d'enseignement artistique principal de 2ème classe</v>
      </c>
      <c r="E220" s="36" t="s">
        <v>185</v>
      </c>
      <c r="F220" s="36">
        <v>480</v>
      </c>
    </row>
    <row r="221" spans="1:6" ht="30" x14ac:dyDescent="0.25">
      <c r="A221" s="49" t="str">
        <f t="shared" si="5"/>
        <v>Assistant d'enseignement artistique principal de 2ème classe 5e échelon</v>
      </c>
      <c r="B221" s="37" t="str">
        <f>Filières!$E$14</f>
        <v>Culturelle_enseignement_artistique</v>
      </c>
      <c r="C221" s="37" t="str">
        <f>Grades!$A$12</f>
        <v>Assistant_enseignement_artistique</v>
      </c>
      <c r="D221" s="37" t="str">
        <f>Grades!$A$14</f>
        <v>Assistant d'enseignement artistique principal de 2ème classe</v>
      </c>
      <c r="E221" s="36" t="s">
        <v>186</v>
      </c>
      <c r="F221" s="36">
        <v>458</v>
      </c>
    </row>
    <row r="222" spans="1:6" ht="30" x14ac:dyDescent="0.25">
      <c r="A222" s="49" t="str">
        <f t="shared" si="5"/>
        <v>Assistant d'enseignement artistique principal de 2ème classe 4e échelon</v>
      </c>
      <c r="B222" s="37" t="str">
        <f>Filières!$E$14</f>
        <v>Culturelle_enseignement_artistique</v>
      </c>
      <c r="C222" s="37" t="str">
        <f>Grades!$A$12</f>
        <v>Assistant_enseignement_artistique</v>
      </c>
      <c r="D222" s="37" t="str">
        <f>Grades!$A$14</f>
        <v>Assistant d'enseignement artistique principal de 2ème classe</v>
      </c>
      <c r="E222" s="36" t="s">
        <v>187</v>
      </c>
      <c r="F222" s="36">
        <v>444</v>
      </c>
    </row>
    <row r="223" spans="1:6" ht="30" x14ac:dyDescent="0.25">
      <c r="A223" s="49" t="str">
        <f t="shared" si="5"/>
        <v>Assistant d'enseignement artistique principal de 2ème classe 3e échelon</v>
      </c>
      <c r="B223" s="37" t="str">
        <f>Filières!$E$14</f>
        <v>Culturelle_enseignement_artistique</v>
      </c>
      <c r="C223" s="37" t="str">
        <f>Grades!$A$12</f>
        <v>Assistant_enseignement_artistique</v>
      </c>
      <c r="D223" s="37" t="str">
        <f>Grades!$A$14</f>
        <v>Assistant d'enseignement artistique principal de 2ème classe</v>
      </c>
      <c r="E223" s="36" t="s">
        <v>188</v>
      </c>
      <c r="F223" s="36">
        <v>429</v>
      </c>
    </row>
    <row r="224" spans="1:6" ht="30" x14ac:dyDescent="0.25">
      <c r="A224" s="49" t="str">
        <f t="shared" si="5"/>
        <v>Assistant d'enseignement artistique principal de 2ème classe 2e échelon</v>
      </c>
      <c r="B224" s="37" t="str">
        <f>Filières!$E$14</f>
        <v>Culturelle_enseignement_artistique</v>
      </c>
      <c r="C224" s="37" t="str">
        <f>Grades!$A$12</f>
        <v>Assistant_enseignement_artistique</v>
      </c>
      <c r="D224" s="37" t="str">
        <f>Grades!$A$14</f>
        <v>Assistant d'enseignement artistique principal de 2ème classe</v>
      </c>
      <c r="E224" s="36" t="s">
        <v>189</v>
      </c>
      <c r="F224" s="36">
        <v>415</v>
      </c>
    </row>
    <row r="225" spans="1:6" ht="30" x14ac:dyDescent="0.25">
      <c r="A225" s="49" t="str">
        <f t="shared" si="5"/>
        <v>Assistant d'enseignement artistique principal de 2ème classe 1er échelon</v>
      </c>
      <c r="B225" s="37" t="str">
        <f>Filières!$E$14</f>
        <v>Culturelle_enseignement_artistique</v>
      </c>
      <c r="C225" s="37" t="str">
        <f>Grades!$A$12</f>
        <v>Assistant_enseignement_artistique</v>
      </c>
      <c r="D225" s="37" t="str">
        <f>Grades!$A$14</f>
        <v>Assistant d'enseignement artistique principal de 2ème classe</v>
      </c>
      <c r="E225" s="36" t="s">
        <v>190</v>
      </c>
      <c r="F225" s="36">
        <v>401</v>
      </c>
    </row>
    <row r="226" spans="1:6" ht="30" x14ac:dyDescent="0.25">
      <c r="A226" s="49" t="str">
        <f t="shared" si="5"/>
        <v>Assistant d'enseignement artistique principal de 1ère classe 11e échelon</v>
      </c>
      <c r="B226" s="37" t="str">
        <f>Filières!$E$14</f>
        <v>Culturelle_enseignement_artistique</v>
      </c>
      <c r="C226" s="37" t="str">
        <f>Grades!$A$12</f>
        <v>Assistant_enseignement_artistique</v>
      </c>
      <c r="D226" s="37" t="str">
        <f>Grades!$A$15</f>
        <v>Assistant d'enseignement artistique principal de 1ère classe</v>
      </c>
      <c r="E226" s="36" t="s">
        <v>180</v>
      </c>
      <c r="F226" s="36">
        <v>707</v>
      </c>
    </row>
    <row r="227" spans="1:6" ht="30" x14ac:dyDescent="0.25">
      <c r="A227" s="49" t="str">
        <f t="shared" si="5"/>
        <v>Assistant d'enseignement artistique principal de 1ère classe 10e échelon</v>
      </c>
      <c r="B227" s="37" t="str">
        <f>Filières!$E$14</f>
        <v>Culturelle_enseignement_artistique</v>
      </c>
      <c r="C227" s="37" t="str">
        <f>Grades!$A$12</f>
        <v>Assistant_enseignement_artistique</v>
      </c>
      <c r="D227" s="37" t="str">
        <f>Grades!$A$15</f>
        <v>Assistant d'enseignement artistique principal de 1ère classe</v>
      </c>
      <c r="E227" s="36" t="s">
        <v>181</v>
      </c>
      <c r="F227" s="36">
        <v>684</v>
      </c>
    </row>
    <row r="228" spans="1:6" ht="30" x14ac:dyDescent="0.25">
      <c r="A228" s="49" t="str">
        <f t="shared" si="5"/>
        <v>Assistant d'enseignement artistique principal de 1ère classe 9e échelon</v>
      </c>
      <c r="B228" s="37" t="str">
        <f>Filières!$E$14</f>
        <v>Culturelle_enseignement_artistique</v>
      </c>
      <c r="C228" s="37" t="str">
        <f>Grades!$A$12</f>
        <v>Assistant_enseignement_artistique</v>
      </c>
      <c r="D228" s="37" t="str">
        <f>Grades!$A$15</f>
        <v>Assistant d'enseignement artistique principal de 1ère classe</v>
      </c>
      <c r="E228" s="36" t="s">
        <v>182</v>
      </c>
      <c r="F228" s="36">
        <v>660</v>
      </c>
    </row>
    <row r="229" spans="1:6" ht="30" x14ac:dyDescent="0.25">
      <c r="A229" s="49" t="str">
        <f t="shared" si="5"/>
        <v>Assistant d'enseignement artistique principal de 1ère classe 8e échelon</v>
      </c>
      <c r="B229" s="37" t="str">
        <f>Filières!$E$14</f>
        <v>Culturelle_enseignement_artistique</v>
      </c>
      <c r="C229" s="37" t="str">
        <f>Grades!$A$12</f>
        <v>Assistant_enseignement_artistique</v>
      </c>
      <c r="D229" s="37" t="str">
        <f>Grades!$A$15</f>
        <v>Assistant d'enseignement artistique principal de 1ère classe</v>
      </c>
      <c r="E229" s="36" t="s">
        <v>183</v>
      </c>
      <c r="F229" s="36">
        <v>638</v>
      </c>
    </row>
    <row r="230" spans="1:6" ht="30" x14ac:dyDescent="0.25">
      <c r="A230" s="49" t="str">
        <f t="shared" si="5"/>
        <v>Assistant d'enseignement artistique principal de 1ère classe 7e échelon</v>
      </c>
      <c r="B230" s="37" t="str">
        <f>Filières!$E$14</f>
        <v>Culturelle_enseignement_artistique</v>
      </c>
      <c r="C230" s="37" t="str">
        <f>Grades!$A$12</f>
        <v>Assistant_enseignement_artistique</v>
      </c>
      <c r="D230" s="37" t="str">
        <f>Grades!$A$15</f>
        <v>Assistant d'enseignement artistique principal de 1ère classe</v>
      </c>
      <c r="E230" s="36" t="s">
        <v>184</v>
      </c>
      <c r="F230" s="36">
        <v>604</v>
      </c>
    </row>
    <row r="231" spans="1:6" ht="30" x14ac:dyDescent="0.25">
      <c r="A231" s="49" t="str">
        <f t="shared" si="5"/>
        <v>Assistant d'enseignement artistique principal de 1ère classe 6e échelon</v>
      </c>
      <c r="B231" s="37" t="str">
        <f>Filières!$E$14</f>
        <v>Culturelle_enseignement_artistique</v>
      </c>
      <c r="C231" s="37" t="str">
        <f>Grades!$A$12</f>
        <v>Assistant_enseignement_artistique</v>
      </c>
      <c r="D231" s="37" t="str">
        <f>Grades!$A$15</f>
        <v>Assistant d'enseignement artistique principal de 1ère classe</v>
      </c>
      <c r="E231" s="36" t="s">
        <v>185</v>
      </c>
      <c r="F231" s="36">
        <v>573</v>
      </c>
    </row>
    <row r="232" spans="1:6" ht="30" x14ac:dyDescent="0.25">
      <c r="A232" s="49" t="str">
        <f t="shared" si="5"/>
        <v>Assistant d'enseignement artistique principal de 1ère classe 5e échelon</v>
      </c>
      <c r="B232" s="37" t="str">
        <f>Filières!$E$14</f>
        <v>Culturelle_enseignement_artistique</v>
      </c>
      <c r="C232" s="37" t="str">
        <f>Grades!$A$12</f>
        <v>Assistant_enseignement_artistique</v>
      </c>
      <c r="D232" s="37" t="str">
        <f>Grades!$A$15</f>
        <v>Assistant d'enseignement artistique principal de 1ère classe</v>
      </c>
      <c r="E232" s="36" t="s">
        <v>186</v>
      </c>
      <c r="F232" s="36">
        <v>547</v>
      </c>
    </row>
    <row r="233" spans="1:6" ht="30" x14ac:dyDescent="0.25">
      <c r="A233" s="49" t="str">
        <f t="shared" si="5"/>
        <v>Assistant d'enseignement artistique principal de 1ère classe 4e échelon</v>
      </c>
      <c r="B233" s="37" t="str">
        <f>Filières!$E$14</f>
        <v>Culturelle_enseignement_artistique</v>
      </c>
      <c r="C233" s="37" t="str">
        <f>Grades!$A$12</f>
        <v>Assistant_enseignement_artistique</v>
      </c>
      <c r="D233" s="37" t="str">
        <f>Grades!$A$15</f>
        <v>Assistant d'enseignement artistique principal de 1ère classe</v>
      </c>
      <c r="E233" s="36" t="s">
        <v>187</v>
      </c>
      <c r="F233" s="36">
        <v>513</v>
      </c>
    </row>
    <row r="234" spans="1:6" ht="30" x14ac:dyDescent="0.25">
      <c r="A234" s="49" t="str">
        <f t="shared" si="5"/>
        <v>Assistant d'enseignement artistique principal de 1ère classe 3e échelon</v>
      </c>
      <c r="B234" s="37" t="str">
        <f>Filières!$E$14</f>
        <v>Culturelle_enseignement_artistique</v>
      </c>
      <c r="C234" s="37" t="str">
        <f>Grades!$A$12</f>
        <v>Assistant_enseignement_artistique</v>
      </c>
      <c r="D234" s="37" t="str">
        <f>Grades!$A$15</f>
        <v>Assistant d'enseignement artistique principal de 1ère classe</v>
      </c>
      <c r="E234" s="36" t="s">
        <v>188</v>
      </c>
      <c r="F234" s="36">
        <v>484</v>
      </c>
    </row>
    <row r="235" spans="1:6" ht="30" x14ac:dyDescent="0.25">
      <c r="A235" s="49" t="str">
        <f t="shared" si="5"/>
        <v>Assistant d'enseignement artistique principal de 1ère classe 2e échelon</v>
      </c>
      <c r="B235" s="37" t="str">
        <f>Filières!$E$14</f>
        <v>Culturelle_enseignement_artistique</v>
      </c>
      <c r="C235" s="37" t="str">
        <f>Grades!$A$12</f>
        <v>Assistant_enseignement_artistique</v>
      </c>
      <c r="D235" s="37" t="str">
        <f>Grades!$A$15</f>
        <v>Assistant d'enseignement artistique principal de 1ère classe</v>
      </c>
      <c r="E235" s="36" t="s">
        <v>189</v>
      </c>
      <c r="F235" s="36">
        <v>461</v>
      </c>
    </row>
    <row r="236" spans="1:6" ht="30" x14ac:dyDescent="0.25">
      <c r="A236" s="49" t="str">
        <f t="shared" si="5"/>
        <v>Assistant d'enseignement artistique principal de 1ère classe 1er échelon</v>
      </c>
      <c r="B236" s="37" t="str">
        <f>Filières!$E$14</f>
        <v>Culturelle_enseignement_artistique</v>
      </c>
      <c r="C236" s="37" t="str">
        <f>Grades!$A$12</f>
        <v>Assistant_enseignement_artistique</v>
      </c>
      <c r="D236" s="37" t="str">
        <f>Grades!$A$15</f>
        <v>Assistant d'enseignement artistique principal de 1ère classe</v>
      </c>
      <c r="E236" s="36" t="s">
        <v>190</v>
      </c>
      <c r="F236" s="36">
        <v>446</v>
      </c>
    </row>
    <row r="237" spans="1:6" ht="30" x14ac:dyDescent="0.25">
      <c r="A237" s="49" t="str">
        <f t="shared" si="5"/>
        <v>Professeur d'enseignement artistique de classe normale 9e échelon</v>
      </c>
      <c r="B237" s="37" t="str">
        <f>Filières!$E$14</f>
        <v>Culturelle_enseignement_artistique</v>
      </c>
      <c r="C237" s="37" t="str">
        <f>Grades!$C$12</f>
        <v>Professeur_enseignement_artistique</v>
      </c>
      <c r="D237" s="37" t="str">
        <f>Grades!$C$13</f>
        <v>Professeur d'enseignement artistique de classe normale</v>
      </c>
      <c r="E237" s="36" t="s">
        <v>182</v>
      </c>
      <c r="F237" s="36">
        <v>821</v>
      </c>
    </row>
    <row r="238" spans="1:6" ht="30" x14ac:dyDescent="0.25">
      <c r="A238" s="49" t="str">
        <f t="shared" si="5"/>
        <v>Professeur d'enseignement artistique de classe normale 8e échelon</v>
      </c>
      <c r="B238" s="37" t="str">
        <f>Filières!$E$14</f>
        <v>Culturelle_enseignement_artistique</v>
      </c>
      <c r="C238" s="37" t="str">
        <f>Grades!$C$12</f>
        <v>Professeur_enseignement_artistique</v>
      </c>
      <c r="D238" s="37" t="str">
        <f>Grades!$C$13</f>
        <v>Professeur d'enseignement artistique de classe normale</v>
      </c>
      <c r="E238" s="36" t="s">
        <v>183</v>
      </c>
      <c r="F238" s="36">
        <v>763</v>
      </c>
    </row>
    <row r="239" spans="1:6" ht="30" x14ac:dyDescent="0.25">
      <c r="A239" s="49" t="str">
        <f t="shared" si="5"/>
        <v>Professeur d'enseignement artistique de classe normale 7e échelon</v>
      </c>
      <c r="B239" s="37" t="str">
        <f>Filières!$E$14</f>
        <v>Culturelle_enseignement_artistique</v>
      </c>
      <c r="C239" s="37" t="str">
        <f>Grades!$C$12</f>
        <v>Professeur_enseignement_artistique</v>
      </c>
      <c r="D239" s="37" t="str">
        <f>Grades!$C$13</f>
        <v>Professeur d'enseignement artistique de classe normale</v>
      </c>
      <c r="E239" s="36" t="s">
        <v>184</v>
      </c>
      <c r="F239" s="51">
        <v>712</v>
      </c>
    </row>
    <row r="240" spans="1:6" ht="30" x14ac:dyDescent="0.25">
      <c r="A240" s="49" t="str">
        <f t="shared" si="5"/>
        <v>Professeur d'enseignement artistique de classe normale 6e échelon</v>
      </c>
      <c r="B240" s="37" t="str">
        <f>Filières!$E$14</f>
        <v>Culturelle_enseignement_artistique</v>
      </c>
      <c r="C240" s="37" t="str">
        <f>Grades!$C$12</f>
        <v>Professeur_enseignement_artistique</v>
      </c>
      <c r="D240" s="37" t="str">
        <f>Grades!$C$13</f>
        <v>Professeur d'enseignement artistique de classe normale</v>
      </c>
      <c r="E240" s="36" t="s">
        <v>185</v>
      </c>
      <c r="F240" s="51">
        <v>668</v>
      </c>
    </row>
    <row r="241" spans="1:6" ht="30" x14ac:dyDescent="0.25">
      <c r="A241" s="49" t="str">
        <f t="shared" si="5"/>
        <v>Professeur d'enseignement artistique de classe normale 5e échelon</v>
      </c>
      <c r="B241" s="37" t="str">
        <f>Filières!$E$14</f>
        <v>Culturelle_enseignement_artistique</v>
      </c>
      <c r="C241" s="37" t="str">
        <f>Grades!$C$12</f>
        <v>Professeur_enseignement_artistique</v>
      </c>
      <c r="D241" s="37" t="str">
        <f>Grades!$C$13</f>
        <v>Professeur d'enseignement artistique de classe normale</v>
      </c>
      <c r="E241" s="36" t="s">
        <v>186</v>
      </c>
      <c r="F241" s="51">
        <v>608</v>
      </c>
    </row>
    <row r="242" spans="1:6" ht="30" x14ac:dyDescent="0.25">
      <c r="A242" s="49" t="str">
        <f t="shared" si="5"/>
        <v>Professeur d'enseignement artistique de classe normale 4e échelon</v>
      </c>
      <c r="B242" s="37" t="str">
        <f>Filières!$E$14</f>
        <v>Culturelle_enseignement_artistique</v>
      </c>
      <c r="C242" s="37" t="str">
        <f>Grades!$C$12</f>
        <v>Professeur_enseignement_artistique</v>
      </c>
      <c r="D242" s="37" t="str">
        <f>Grades!$C$13</f>
        <v>Professeur d'enseignement artistique de classe normale</v>
      </c>
      <c r="E242" s="36" t="s">
        <v>187</v>
      </c>
      <c r="F242" s="51">
        <v>558</v>
      </c>
    </row>
    <row r="243" spans="1:6" ht="30" x14ac:dyDescent="0.25">
      <c r="A243" s="49" t="str">
        <f t="shared" si="5"/>
        <v>Professeur d'enseignement artistique de classe normale 3e échelon</v>
      </c>
      <c r="B243" s="37" t="str">
        <f>Filières!$E$14</f>
        <v>Culturelle_enseignement_artistique</v>
      </c>
      <c r="C243" s="37" t="str">
        <f>Grades!$C$12</f>
        <v>Professeur_enseignement_artistique</v>
      </c>
      <c r="D243" s="37" t="str">
        <f>Grades!$C$13</f>
        <v>Professeur d'enseignement artistique de classe normale</v>
      </c>
      <c r="E243" s="36" t="s">
        <v>188</v>
      </c>
      <c r="F243" s="51">
        <v>519</v>
      </c>
    </row>
    <row r="244" spans="1:6" ht="30" x14ac:dyDescent="0.25">
      <c r="A244" s="49" t="str">
        <f t="shared" si="5"/>
        <v>Professeur d'enseignement artistique de classe normale 2e échelon</v>
      </c>
      <c r="B244" s="37" t="str">
        <f>Filières!$E$14</f>
        <v>Culturelle_enseignement_artistique</v>
      </c>
      <c r="C244" s="37" t="str">
        <f>Grades!$C$12</f>
        <v>Professeur_enseignement_artistique</v>
      </c>
      <c r="D244" s="37" t="str">
        <f>Grades!$C$13</f>
        <v>Professeur d'enseignement artistique de classe normale</v>
      </c>
      <c r="E244" s="36" t="s">
        <v>189</v>
      </c>
      <c r="F244" s="51">
        <v>488</v>
      </c>
    </row>
    <row r="245" spans="1:6" ht="30" x14ac:dyDescent="0.25">
      <c r="A245" s="49" t="str">
        <f t="shared" si="5"/>
        <v>Professeur d'enseignement artistique de classe normale 1er échelon</v>
      </c>
      <c r="B245" s="37" t="str">
        <f>Filières!$E$14</f>
        <v>Culturelle_enseignement_artistique</v>
      </c>
      <c r="C245" s="37" t="str">
        <f>Grades!$C$12</f>
        <v>Professeur_enseignement_artistique</v>
      </c>
      <c r="D245" s="37" t="str">
        <f>Grades!$C$13</f>
        <v>Professeur d'enseignement artistique de classe normale</v>
      </c>
      <c r="E245" s="36" t="s">
        <v>190</v>
      </c>
      <c r="F245" s="51">
        <v>450</v>
      </c>
    </row>
    <row r="246" spans="1:6" x14ac:dyDescent="0.25">
      <c r="A246" s="49" t="str">
        <f t="shared" si="5"/>
        <v>Professeur d'enseignement artistique hors classe 8e échelon</v>
      </c>
      <c r="B246" s="37" t="str">
        <f>Filières!$E$14</f>
        <v>Culturelle_enseignement_artistique</v>
      </c>
      <c r="C246" s="37" t="str">
        <f>Grades!$C$12</f>
        <v>Professeur_enseignement_artistique</v>
      </c>
      <c r="D246" s="37" t="str">
        <f>Grades!$C$14</f>
        <v>Professeur d'enseignement artistique hors classe</v>
      </c>
      <c r="E246" s="36" t="s">
        <v>183</v>
      </c>
      <c r="F246" s="36">
        <v>1015</v>
      </c>
    </row>
    <row r="247" spans="1:6" x14ac:dyDescent="0.25">
      <c r="A247" s="49" t="str">
        <f t="shared" si="5"/>
        <v>Professeur d'enseignement artistique hors classe 7e échelon</v>
      </c>
      <c r="B247" s="37" t="str">
        <f>Filières!$E$14</f>
        <v>Culturelle_enseignement_artistique</v>
      </c>
      <c r="C247" s="37" t="str">
        <f>Grades!$C$12</f>
        <v>Professeur_enseignement_artistique</v>
      </c>
      <c r="D247" s="37" t="str">
        <f>Grades!$C$14</f>
        <v>Professeur d'enseignement artistique hors classe</v>
      </c>
      <c r="E247" s="36" t="s">
        <v>184</v>
      </c>
      <c r="F247" s="51">
        <v>995</v>
      </c>
    </row>
    <row r="248" spans="1:6" x14ac:dyDescent="0.25">
      <c r="A248" s="49" t="str">
        <f t="shared" si="5"/>
        <v>Professeur d'enseignement artistique hors classe 6e échelon</v>
      </c>
      <c r="B248" s="37" t="str">
        <f>Filières!$E$14</f>
        <v>Culturelle_enseignement_artistique</v>
      </c>
      <c r="C248" s="37" t="str">
        <f>Grades!$C$12</f>
        <v>Professeur_enseignement_artistique</v>
      </c>
      <c r="D248" s="37" t="str">
        <f>Grades!$C$14</f>
        <v>Professeur d'enseignement artistique hors classe</v>
      </c>
      <c r="E248" s="36" t="s">
        <v>185</v>
      </c>
      <c r="F248" s="51">
        <v>939</v>
      </c>
    </row>
    <row r="249" spans="1:6" x14ac:dyDescent="0.25">
      <c r="A249" s="49" t="str">
        <f t="shared" si="5"/>
        <v>Professeur d'enseignement artistique hors classe 5e échelon</v>
      </c>
      <c r="B249" s="37" t="str">
        <f>Filières!$E$14</f>
        <v>Culturelle_enseignement_artistique</v>
      </c>
      <c r="C249" s="37" t="str">
        <f>Grades!$C$12</f>
        <v>Professeur_enseignement_artistique</v>
      </c>
      <c r="D249" s="37" t="str">
        <f>Grades!$C$14</f>
        <v>Professeur d'enseignement artistique hors classe</v>
      </c>
      <c r="E249" s="36" t="s">
        <v>186</v>
      </c>
      <c r="F249" s="51">
        <v>876</v>
      </c>
    </row>
    <row r="250" spans="1:6" x14ac:dyDescent="0.25">
      <c r="A250" s="49" t="str">
        <f t="shared" si="5"/>
        <v>Professeur d'enseignement artistique hors classe 4e échelon</v>
      </c>
      <c r="B250" s="37" t="str">
        <f>Filières!$E$14</f>
        <v>Culturelle_enseignement_artistique</v>
      </c>
      <c r="C250" s="37" t="str">
        <f>Grades!$C$12</f>
        <v>Professeur_enseignement_artistique</v>
      </c>
      <c r="D250" s="37" t="str">
        <f>Grades!$C$14</f>
        <v>Professeur d'enseignement artistique hors classe</v>
      </c>
      <c r="E250" s="36" t="s">
        <v>187</v>
      </c>
      <c r="F250" s="51">
        <v>815</v>
      </c>
    </row>
    <row r="251" spans="1:6" x14ac:dyDescent="0.25">
      <c r="A251" s="49" t="str">
        <f t="shared" si="5"/>
        <v>Professeur d'enseignement artistique hors classe 3e échelon</v>
      </c>
      <c r="B251" s="37" t="str">
        <f>Filières!$E$14</f>
        <v>Culturelle_enseignement_artistique</v>
      </c>
      <c r="C251" s="37" t="str">
        <f>Grades!$C$12</f>
        <v>Professeur_enseignement_artistique</v>
      </c>
      <c r="D251" s="37" t="str">
        <f>Grades!$C$14</f>
        <v>Professeur d'enseignement artistique hors classe</v>
      </c>
      <c r="E251" s="36" t="s">
        <v>188</v>
      </c>
      <c r="F251" s="51">
        <v>757</v>
      </c>
    </row>
    <row r="252" spans="1:6" x14ac:dyDescent="0.25">
      <c r="A252" s="49" t="str">
        <f t="shared" si="5"/>
        <v>Professeur d'enseignement artistique hors classe 2e échelon</v>
      </c>
      <c r="B252" s="37" t="str">
        <f>Filières!$E$14</f>
        <v>Culturelle_enseignement_artistique</v>
      </c>
      <c r="C252" s="37" t="str">
        <f>Grades!$C$12</f>
        <v>Professeur_enseignement_artistique</v>
      </c>
      <c r="D252" s="37" t="str">
        <f>Grades!$C$14</f>
        <v>Professeur d'enseignement artistique hors classe</v>
      </c>
      <c r="E252" s="36" t="s">
        <v>189</v>
      </c>
      <c r="F252" s="51">
        <v>712</v>
      </c>
    </row>
    <row r="253" spans="1:6" ht="30" x14ac:dyDescent="0.25">
      <c r="A253" s="49" t="str">
        <f t="shared" si="5"/>
        <v>Professeur d'enseignement artistique hors classe 1er échelon</v>
      </c>
      <c r="B253" s="37" t="str">
        <f>Filières!$E$14</f>
        <v>Culturelle_enseignement_artistique</v>
      </c>
      <c r="C253" s="37" t="str">
        <f>Grades!$C$12</f>
        <v>Professeur_enseignement_artistique</v>
      </c>
      <c r="D253" s="37" t="str">
        <f>Grades!$C$14</f>
        <v>Professeur d'enseignement artistique hors classe</v>
      </c>
      <c r="E253" s="36" t="s">
        <v>190</v>
      </c>
      <c r="F253" s="51">
        <v>620</v>
      </c>
    </row>
    <row r="254" spans="1:6" ht="30" x14ac:dyDescent="0.25">
      <c r="A254" s="49" t="str">
        <f t="shared" si="5"/>
        <v>Directeur d'établissement d'enseignement artistique de 2ème catégorie 10e échelon</v>
      </c>
      <c r="B254" s="37" t="str">
        <f>Filières!$E$14</f>
        <v>Culturelle_enseignement_artistique</v>
      </c>
      <c r="C254" s="37" t="str">
        <f>Grades!$E$12</f>
        <v>Directeur_établissement_enseignement_artistique</v>
      </c>
      <c r="D254" s="37" t="str">
        <f>Grades!$E$13</f>
        <v>Directeur d'établissement d'enseignement artistique de 2ème catégorie</v>
      </c>
      <c r="E254" s="36" t="s">
        <v>181</v>
      </c>
      <c r="F254" s="36">
        <v>1020</v>
      </c>
    </row>
    <row r="255" spans="1:6" ht="30" x14ac:dyDescent="0.25">
      <c r="A255" s="49" t="str">
        <f t="shared" si="5"/>
        <v>Directeur d'établissement d'enseignement artistique de 2ème catégorie 9e échelon</v>
      </c>
      <c r="B255" s="37" t="str">
        <f>Filières!$E$14</f>
        <v>Culturelle_enseignement_artistique</v>
      </c>
      <c r="C255" s="37" t="str">
        <f>Grades!$E$12</f>
        <v>Directeur_établissement_enseignement_artistique</v>
      </c>
      <c r="D255" s="37" t="str">
        <f>Grades!$E$13</f>
        <v>Directeur d'établissement d'enseignement artistique de 2ème catégorie</v>
      </c>
      <c r="E255" s="36" t="s">
        <v>182</v>
      </c>
      <c r="F255" s="36">
        <v>950</v>
      </c>
    </row>
    <row r="256" spans="1:6" ht="30" x14ac:dyDescent="0.25">
      <c r="A256" s="49" t="str">
        <f t="shared" si="5"/>
        <v>Directeur d'établissement d'enseignement artistique de 2ème catégorie 8e échelon</v>
      </c>
      <c r="B256" s="37" t="str">
        <f>Filières!$E$14</f>
        <v>Culturelle_enseignement_artistique</v>
      </c>
      <c r="C256" s="37" t="str">
        <f>Grades!$E$12</f>
        <v>Directeur_établissement_enseignement_artistique</v>
      </c>
      <c r="D256" s="37" t="str">
        <f>Grades!$E$13</f>
        <v>Directeur d'établissement d'enseignement artistique de 2ème catégorie</v>
      </c>
      <c r="E256" s="36" t="s">
        <v>183</v>
      </c>
      <c r="F256" s="36">
        <v>899</v>
      </c>
    </row>
    <row r="257" spans="1:6" ht="30" x14ac:dyDescent="0.25">
      <c r="A257" s="49" t="str">
        <f t="shared" si="5"/>
        <v>Directeur d'établissement d'enseignement artistique de 2ème catégorie 7e échelon</v>
      </c>
      <c r="B257" s="37" t="str">
        <f>Filières!$E$14</f>
        <v>Culturelle_enseignement_artistique</v>
      </c>
      <c r="C257" s="37" t="str">
        <f>Grades!$E$12</f>
        <v>Directeur_établissement_enseignement_artistique</v>
      </c>
      <c r="D257" s="37" t="str">
        <f>Grades!$E$13</f>
        <v>Directeur d'établissement d'enseignement artistique de 2ème catégorie</v>
      </c>
      <c r="E257" s="36" t="s">
        <v>184</v>
      </c>
      <c r="F257" s="51">
        <v>858</v>
      </c>
    </row>
    <row r="258" spans="1:6" ht="30" x14ac:dyDescent="0.25">
      <c r="A258" s="49" t="str">
        <f t="shared" ref="A258:A320" si="6">D258&amp;" "&amp;E258</f>
        <v>Directeur d'établissement d'enseignement artistique de 2ème catégorie 6e échelon</v>
      </c>
      <c r="B258" s="37" t="str">
        <f>Filières!$E$14</f>
        <v>Culturelle_enseignement_artistique</v>
      </c>
      <c r="C258" s="37" t="str">
        <f>Grades!$E$12</f>
        <v>Directeur_établissement_enseignement_artistique</v>
      </c>
      <c r="D258" s="37" t="str">
        <f>Grades!$E$13</f>
        <v>Directeur d'établissement d'enseignement artistique de 2ème catégorie</v>
      </c>
      <c r="E258" s="36" t="s">
        <v>185</v>
      </c>
      <c r="F258" s="51">
        <v>815</v>
      </c>
    </row>
    <row r="259" spans="1:6" ht="30" x14ac:dyDescent="0.25">
      <c r="A259" s="49" t="str">
        <f t="shared" si="6"/>
        <v>Directeur d'établissement d'enseignement artistique de 2ème catégorie 5e échelon</v>
      </c>
      <c r="B259" s="37" t="str">
        <f>Filières!$E$14</f>
        <v>Culturelle_enseignement_artistique</v>
      </c>
      <c r="C259" s="37" t="str">
        <f>Grades!$E$12</f>
        <v>Directeur_établissement_enseignement_artistique</v>
      </c>
      <c r="D259" s="37" t="str">
        <f>Grades!$E$13</f>
        <v>Directeur d'établissement d'enseignement artistique de 2ème catégorie</v>
      </c>
      <c r="E259" s="36" t="s">
        <v>186</v>
      </c>
      <c r="F259" s="51">
        <v>767</v>
      </c>
    </row>
    <row r="260" spans="1:6" ht="30" x14ac:dyDescent="0.25">
      <c r="A260" s="49" t="str">
        <f t="shared" si="6"/>
        <v>Directeur d'établissement d'enseignement artistique de 2ème catégorie 4e échelon</v>
      </c>
      <c r="B260" s="37" t="str">
        <f>Filières!$E$14</f>
        <v>Culturelle_enseignement_artistique</v>
      </c>
      <c r="C260" s="37" t="str">
        <f>Grades!$E$12</f>
        <v>Directeur_établissement_enseignement_artistique</v>
      </c>
      <c r="D260" s="37" t="str">
        <f>Grades!$E$13</f>
        <v>Directeur d'établissement d'enseignement artistique de 2ème catégorie</v>
      </c>
      <c r="E260" s="36" t="s">
        <v>187</v>
      </c>
      <c r="F260" s="51">
        <v>726</v>
      </c>
    </row>
    <row r="261" spans="1:6" ht="30" x14ac:dyDescent="0.25">
      <c r="A261" s="49" t="str">
        <f t="shared" si="6"/>
        <v>Directeur d'établissement d'enseignement artistique de 2ème catégorie 3e échelon</v>
      </c>
      <c r="B261" s="37" t="str">
        <f>Filières!$E$14</f>
        <v>Culturelle_enseignement_artistique</v>
      </c>
      <c r="C261" s="37" t="str">
        <f>Grades!$E$12</f>
        <v>Directeur_établissement_enseignement_artistique</v>
      </c>
      <c r="D261" s="37" t="str">
        <f>Grades!$E$13</f>
        <v>Directeur d'établissement d'enseignement artistique de 2ème catégorie</v>
      </c>
      <c r="E261" s="36" t="s">
        <v>188</v>
      </c>
      <c r="F261" s="51">
        <v>668</v>
      </c>
    </row>
    <row r="262" spans="1:6" ht="30" x14ac:dyDescent="0.25">
      <c r="A262" s="49" t="str">
        <f t="shared" si="6"/>
        <v>Directeur d'établissement d'enseignement artistique de 2ème catégorie 2e échelon</v>
      </c>
      <c r="B262" s="37" t="str">
        <f>Filières!$E$14</f>
        <v>Culturelle_enseignement_artistique</v>
      </c>
      <c r="C262" s="37" t="str">
        <f>Grades!$E$12</f>
        <v>Directeur_établissement_enseignement_artistique</v>
      </c>
      <c r="D262" s="37" t="str">
        <f>Grades!$E$13</f>
        <v>Directeur d'établissement d'enseignement artistique de 2ème catégorie</v>
      </c>
      <c r="E262" s="36" t="s">
        <v>189</v>
      </c>
      <c r="F262" s="51">
        <v>620</v>
      </c>
    </row>
    <row r="263" spans="1:6" ht="30" x14ac:dyDescent="0.25">
      <c r="A263" s="49" t="str">
        <f t="shared" si="6"/>
        <v>Directeur d'établissement d'enseignement artistique de 2ème catégorie 1er échelon</v>
      </c>
      <c r="B263" s="37" t="str">
        <f>Filières!$E$14</f>
        <v>Culturelle_enseignement_artistique</v>
      </c>
      <c r="C263" s="37" t="str">
        <f>Grades!$E$12</f>
        <v>Directeur_établissement_enseignement_artistique</v>
      </c>
      <c r="D263" s="37" t="str">
        <f>Grades!$E$13</f>
        <v>Directeur d'établissement d'enseignement artistique de 2ème catégorie</v>
      </c>
      <c r="E263" s="36" t="s">
        <v>190</v>
      </c>
      <c r="F263" s="51">
        <v>588</v>
      </c>
    </row>
    <row r="264" spans="1:6" ht="30" x14ac:dyDescent="0.25">
      <c r="A264" s="49" t="str">
        <f t="shared" si="6"/>
        <v>Directeur d'établissement d'enseignement artistique de 1ère catégorie 9e échelon</v>
      </c>
      <c r="B264" s="37" t="str">
        <f>Filières!$E$14</f>
        <v>Culturelle_enseignement_artistique</v>
      </c>
      <c r="C264" s="37" t="str">
        <f>Grades!$E$12</f>
        <v>Directeur_établissement_enseignement_artistique</v>
      </c>
      <c r="D264" s="37" t="str">
        <f>Grades!$E$14</f>
        <v>Directeur d'établissement d'enseignement artistique de 1ère catégorie</v>
      </c>
      <c r="E264" s="36" t="s">
        <v>182</v>
      </c>
      <c r="F264" s="36">
        <v>1027</v>
      </c>
    </row>
    <row r="265" spans="1:6" ht="30" x14ac:dyDescent="0.25">
      <c r="A265" s="49" t="str">
        <f t="shared" si="6"/>
        <v>Directeur d'établissement d'enseignement artistique de 1ère catégorie 8e échelon</v>
      </c>
      <c r="B265" s="37" t="str">
        <f>Filières!$E$14</f>
        <v>Culturelle_enseignement_artistique</v>
      </c>
      <c r="C265" s="37" t="str">
        <f>Grades!$E$12</f>
        <v>Directeur_établissement_enseignement_artistique</v>
      </c>
      <c r="D265" s="37" t="str">
        <f>Grades!$E$14</f>
        <v>Directeur d'établissement d'enseignement artistique de 1ère catégorie</v>
      </c>
      <c r="E265" s="36" t="s">
        <v>183</v>
      </c>
      <c r="F265" s="36">
        <v>979</v>
      </c>
    </row>
    <row r="266" spans="1:6" ht="30" x14ac:dyDescent="0.25">
      <c r="A266" s="49" t="str">
        <f t="shared" si="6"/>
        <v>Directeur d'établissement d'enseignement artistique de 1ère catégorie 7e échelon</v>
      </c>
      <c r="B266" s="37" t="str">
        <f>Filières!$E$14</f>
        <v>Culturelle_enseignement_artistique</v>
      </c>
      <c r="C266" s="37" t="str">
        <f>Grades!$E$12</f>
        <v>Directeur_établissement_enseignement_artistique</v>
      </c>
      <c r="D266" s="37" t="str">
        <f>Grades!$E$14</f>
        <v>Directeur d'établissement d'enseignement artistique de 1ère catégorie</v>
      </c>
      <c r="E266" s="36" t="s">
        <v>184</v>
      </c>
      <c r="F266" s="51">
        <v>929</v>
      </c>
    </row>
    <row r="267" spans="1:6" ht="30" x14ac:dyDescent="0.25">
      <c r="A267" s="49" t="str">
        <f t="shared" si="6"/>
        <v>Directeur d'établissement d'enseignement artistique de 1ère catégorie 6e échelon</v>
      </c>
      <c r="B267" s="37" t="str">
        <f>Filières!$E$14</f>
        <v>Culturelle_enseignement_artistique</v>
      </c>
      <c r="C267" s="37" t="str">
        <f>Grades!$E$12</f>
        <v>Directeur_établissement_enseignement_artistique</v>
      </c>
      <c r="D267" s="37" t="str">
        <f>Grades!$E$14</f>
        <v>Directeur d'établissement d'enseignement artistique de 1ère catégorie</v>
      </c>
      <c r="E267" s="36" t="s">
        <v>185</v>
      </c>
      <c r="F267" s="51">
        <v>862</v>
      </c>
    </row>
    <row r="268" spans="1:6" ht="30" x14ac:dyDescent="0.25">
      <c r="A268" s="49" t="str">
        <f t="shared" si="6"/>
        <v>Directeur d'établissement d'enseignement artistique de 1ère catégorie 5e échelon</v>
      </c>
      <c r="B268" s="37" t="str">
        <f>Filières!$E$14</f>
        <v>Culturelle_enseignement_artistique</v>
      </c>
      <c r="C268" s="37" t="str">
        <f>Grades!$E$12</f>
        <v>Directeur_établissement_enseignement_artistique</v>
      </c>
      <c r="D268" s="37" t="str">
        <f>Grades!$E$14</f>
        <v>Directeur d'établissement d'enseignement artistique de 1ère catégorie</v>
      </c>
      <c r="E268" s="36" t="s">
        <v>186</v>
      </c>
      <c r="F268" s="51">
        <v>797</v>
      </c>
    </row>
    <row r="269" spans="1:6" ht="30" x14ac:dyDescent="0.25">
      <c r="A269" s="49" t="str">
        <f t="shared" si="6"/>
        <v>Directeur d'établissement d'enseignement artistique de 1ère catégorie 4e échelon</v>
      </c>
      <c r="B269" s="37" t="str">
        <f>Filières!$E$14</f>
        <v>Culturelle_enseignement_artistique</v>
      </c>
      <c r="C269" s="37" t="str">
        <f>Grades!$E$12</f>
        <v>Directeur_établissement_enseignement_artistique</v>
      </c>
      <c r="D269" s="37" t="str">
        <f>Grades!$E$14</f>
        <v>Directeur d'établissement d'enseignement artistique de 1ère catégorie</v>
      </c>
      <c r="E269" s="36" t="s">
        <v>187</v>
      </c>
      <c r="F269" s="51">
        <v>742</v>
      </c>
    </row>
    <row r="270" spans="1:6" ht="30" x14ac:dyDescent="0.25">
      <c r="A270" s="49" t="str">
        <f t="shared" si="6"/>
        <v>Directeur d'établissement d'enseignement artistique de 1ère catégorie 3e échelon</v>
      </c>
      <c r="B270" s="37" t="str">
        <f>Filières!$E$14</f>
        <v>Culturelle_enseignement_artistique</v>
      </c>
      <c r="C270" s="37" t="str">
        <f>Grades!$E$12</f>
        <v>Directeur_établissement_enseignement_artistique</v>
      </c>
      <c r="D270" s="37" t="str">
        <f>Grades!$E$14</f>
        <v>Directeur d'établissement d'enseignement artistique de 1ère catégorie</v>
      </c>
      <c r="E270" s="36" t="s">
        <v>188</v>
      </c>
      <c r="F270" s="51">
        <v>690</v>
      </c>
    </row>
    <row r="271" spans="1:6" ht="30" x14ac:dyDescent="0.25">
      <c r="A271" s="49" t="str">
        <f t="shared" si="6"/>
        <v>Directeur d'établissement d'enseignement artistique de 1ère catégorie 2e échelon</v>
      </c>
      <c r="B271" s="37" t="str">
        <f>Filières!$E$14</f>
        <v>Culturelle_enseignement_artistique</v>
      </c>
      <c r="C271" s="37" t="str">
        <f>Grades!$E$12</f>
        <v>Directeur_établissement_enseignement_artistique</v>
      </c>
      <c r="D271" s="37" t="str">
        <f>Grades!$E$14</f>
        <v>Directeur d'établissement d'enseignement artistique de 1ère catégorie</v>
      </c>
      <c r="E271" s="36" t="s">
        <v>189</v>
      </c>
      <c r="F271" s="51">
        <v>641</v>
      </c>
    </row>
    <row r="272" spans="1:6" ht="30" x14ac:dyDescent="0.25">
      <c r="A272" s="49" t="str">
        <f t="shared" si="6"/>
        <v>Directeur d'établissement d'enseignement artistique de 1ère catégorie 1er échelon</v>
      </c>
      <c r="B272" s="37" t="str">
        <f>Filières!$E$14</f>
        <v>Culturelle_enseignement_artistique</v>
      </c>
      <c r="C272" s="37" t="str">
        <f>Grades!$E$12</f>
        <v>Directeur_établissement_enseignement_artistique</v>
      </c>
      <c r="D272" s="37" t="str">
        <f>Grades!$E$14</f>
        <v>Directeur d'établissement d'enseignement artistique de 1ère catégorie</v>
      </c>
      <c r="E272" s="36" t="s">
        <v>190</v>
      </c>
      <c r="F272" s="51">
        <v>601</v>
      </c>
    </row>
    <row r="273" spans="1:6" x14ac:dyDescent="0.25">
      <c r="A273" s="49" t="str">
        <f t="shared" si="6"/>
        <v>Assistant de conservation 13e échelon</v>
      </c>
      <c r="B273" s="37" t="str">
        <f>Filières!$G$14</f>
        <v>Culturelle_patrimoine_bibliothèque</v>
      </c>
      <c r="C273" s="37" t="str">
        <f>Grades!$A$17</f>
        <v>Assistant_conservation</v>
      </c>
      <c r="D273" s="37" t="str">
        <f>Grades!$A$18</f>
        <v>Assistant de conservation</v>
      </c>
      <c r="E273" s="36" t="s">
        <v>192</v>
      </c>
      <c r="F273" s="36">
        <v>597</v>
      </c>
    </row>
    <row r="274" spans="1:6" x14ac:dyDescent="0.25">
      <c r="A274" s="49" t="str">
        <f t="shared" si="6"/>
        <v>Assistant de conservation 12e échelon</v>
      </c>
      <c r="B274" s="37" t="str">
        <f>Filières!$G$14</f>
        <v>Culturelle_patrimoine_bibliothèque</v>
      </c>
      <c r="C274" s="37" t="str">
        <f>Grades!$A$17</f>
        <v>Assistant_conservation</v>
      </c>
      <c r="D274" s="37" t="str">
        <f>Grades!$A$18</f>
        <v>Assistant de conservation</v>
      </c>
      <c r="E274" s="36" t="s">
        <v>191</v>
      </c>
      <c r="F274" s="36">
        <v>563</v>
      </c>
    </row>
    <row r="275" spans="1:6" x14ac:dyDescent="0.25">
      <c r="A275" s="49" t="str">
        <f t="shared" si="6"/>
        <v>Assistant de conservation 11e échelon</v>
      </c>
      <c r="B275" s="37" t="str">
        <f>Filières!$G$14</f>
        <v>Culturelle_patrimoine_bibliothèque</v>
      </c>
      <c r="C275" s="37" t="str">
        <f>Grades!$A$17</f>
        <v>Assistant_conservation</v>
      </c>
      <c r="D275" s="37" t="str">
        <f>Grades!$A$18</f>
        <v>Assistant de conservation</v>
      </c>
      <c r="E275" s="36" t="s">
        <v>180</v>
      </c>
      <c r="F275" s="36">
        <v>538</v>
      </c>
    </row>
    <row r="276" spans="1:6" x14ac:dyDescent="0.25">
      <c r="A276" s="49" t="str">
        <f t="shared" si="6"/>
        <v>Assistant de conservation 10e échelon</v>
      </c>
      <c r="B276" s="37" t="str">
        <f>Filières!$G$14</f>
        <v>Culturelle_patrimoine_bibliothèque</v>
      </c>
      <c r="C276" s="37" t="str">
        <f>Grades!$A$17</f>
        <v>Assistant_conservation</v>
      </c>
      <c r="D276" s="37" t="str">
        <f>Grades!$A$18</f>
        <v>Assistant de conservation</v>
      </c>
      <c r="E276" s="36" t="s">
        <v>181</v>
      </c>
      <c r="F276" s="36">
        <v>513</v>
      </c>
    </row>
    <row r="277" spans="1:6" x14ac:dyDescent="0.25">
      <c r="A277" s="49" t="str">
        <f t="shared" si="6"/>
        <v>Assistant de conservation 9e échelon</v>
      </c>
      <c r="B277" s="37" t="str">
        <f>Filières!$G$14</f>
        <v>Culturelle_patrimoine_bibliothèque</v>
      </c>
      <c r="C277" s="37" t="str">
        <f>Grades!$A$17</f>
        <v>Assistant_conservation</v>
      </c>
      <c r="D277" s="37" t="str">
        <f>Grades!$A$18</f>
        <v>Assistant de conservation</v>
      </c>
      <c r="E277" s="36" t="s">
        <v>182</v>
      </c>
      <c r="F277" s="36">
        <v>500</v>
      </c>
    </row>
    <row r="278" spans="1:6" x14ac:dyDescent="0.25">
      <c r="A278" s="49" t="str">
        <f t="shared" si="6"/>
        <v>Assistant de conservation 8e échelon</v>
      </c>
      <c r="B278" s="37" t="str">
        <f>Filières!$G$14</f>
        <v>Culturelle_patrimoine_bibliothèque</v>
      </c>
      <c r="C278" s="37" t="str">
        <f>Grades!$A$17</f>
        <v>Assistant_conservation</v>
      </c>
      <c r="D278" s="37" t="str">
        <f>Grades!$A$18</f>
        <v>Assistant de conservation</v>
      </c>
      <c r="E278" s="36" t="s">
        <v>183</v>
      </c>
      <c r="F278" s="36">
        <v>478</v>
      </c>
    </row>
    <row r="279" spans="1:6" x14ac:dyDescent="0.25">
      <c r="A279" s="49" t="str">
        <f t="shared" si="6"/>
        <v>Assistant de conservation 7e échelon</v>
      </c>
      <c r="B279" s="37" t="str">
        <f>Filières!$G$14</f>
        <v>Culturelle_patrimoine_bibliothèque</v>
      </c>
      <c r="C279" s="37" t="str">
        <f>Grades!$A$17</f>
        <v>Assistant_conservation</v>
      </c>
      <c r="D279" s="37" t="str">
        <f>Grades!$A$18</f>
        <v>Assistant de conservation</v>
      </c>
      <c r="E279" s="36" t="s">
        <v>184</v>
      </c>
      <c r="F279" s="36">
        <v>452</v>
      </c>
    </row>
    <row r="280" spans="1:6" x14ac:dyDescent="0.25">
      <c r="A280" s="49" t="str">
        <f t="shared" si="6"/>
        <v>Assistant de conservation 6e échelon</v>
      </c>
      <c r="B280" s="37" t="str">
        <f>Filières!$G$14</f>
        <v>Culturelle_patrimoine_bibliothèque</v>
      </c>
      <c r="C280" s="37" t="str">
        <f>Grades!$A$17</f>
        <v>Assistant_conservation</v>
      </c>
      <c r="D280" s="37" t="str">
        <f>Grades!$A$18</f>
        <v>Assistant de conservation</v>
      </c>
      <c r="E280" s="36" t="s">
        <v>185</v>
      </c>
      <c r="F280" s="36">
        <v>431</v>
      </c>
    </row>
    <row r="281" spans="1:6" x14ac:dyDescent="0.25">
      <c r="A281" s="49" t="str">
        <f t="shared" si="6"/>
        <v>Assistant de conservation 5e échelon</v>
      </c>
      <c r="B281" s="37" t="str">
        <f>Filières!$G$14</f>
        <v>Culturelle_patrimoine_bibliothèque</v>
      </c>
      <c r="C281" s="37" t="str">
        <f>Grades!$A$17</f>
        <v>Assistant_conservation</v>
      </c>
      <c r="D281" s="37" t="str">
        <f>Grades!$A$18</f>
        <v>Assistant de conservation</v>
      </c>
      <c r="E281" s="36" t="s">
        <v>186</v>
      </c>
      <c r="F281" s="36">
        <v>415</v>
      </c>
    </row>
    <row r="282" spans="1:6" x14ac:dyDescent="0.25">
      <c r="A282" s="49" t="str">
        <f t="shared" si="6"/>
        <v>Assistant de conservation 4e échelon</v>
      </c>
      <c r="B282" s="37" t="str">
        <f>Filières!$G$14</f>
        <v>Culturelle_patrimoine_bibliothèque</v>
      </c>
      <c r="C282" s="37" t="str">
        <f>Grades!$A$17</f>
        <v>Assistant_conservation</v>
      </c>
      <c r="D282" s="37" t="str">
        <f>Grades!$A$18</f>
        <v>Assistant de conservation</v>
      </c>
      <c r="E282" s="36" t="s">
        <v>187</v>
      </c>
      <c r="F282" s="36">
        <v>401</v>
      </c>
    </row>
    <row r="283" spans="1:6" x14ac:dyDescent="0.25">
      <c r="A283" s="49" t="str">
        <f t="shared" si="6"/>
        <v>Assistant de conservation 3e échelon</v>
      </c>
      <c r="B283" s="37" t="str">
        <f>Filières!$G$14</f>
        <v>Culturelle_patrimoine_bibliothèque</v>
      </c>
      <c r="C283" s="37" t="str">
        <f>Grades!$A$17</f>
        <v>Assistant_conservation</v>
      </c>
      <c r="D283" s="37" t="str">
        <f>Grades!$A$18</f>
        <v>Assistant de conservation</v>
      </c>
      <c r="E283" s="36" t="s">
        <v>188</v>
      </c>
      <c r="F283" s="36">
        <v>397</v>
      </c>
    </row>
    <row r="284" spans="1:6" x14ac:dyDescent="0.25">
      <c r="A284" s="49" t="str">
        <f t="shared" si="6"/>
        <v>Assistant de conservation 2e échelon</v>
      </c>
      <c r="B284" s="37" t="str">
        <f>Filières!$G$14</f>
        <v>Culturelle_patrimoine_bibliothèque</v>
      </c>
      <c r="C284" s="37" t="str">
        <f>Grades!$A$17</f>
        <v>Assistant_conservation</v>
      </c>
      <c r="D284" s="37" t="str">
        <f>Grades!$A$18</f>
        <v>Assistant de conservation</v>
      </c>
      <c r="E284" s="36" t="s">
        <v>189</v>
      </c>
      <c r="F284" s="36">
        <v>395</v>
      </c>
    </row>
    <row r="285" spans="1:6" x14ac:dyDescent="0.25">
      <c r="A285" s="49" t="str">
        <f t="shared" si="6"/>
        <v>Assistant de conservation 1er échelon</v>
      </c>
      <c r="B285" s="37" t="str">
        <f>Filières!$G$14</f>
        <v>Culturelle_patrimoine_bibliothèque</v>
      </c>
      <c r="C285" s="37" t="str">
        <f>Grades!$A$17</f>
        <v>Assistant_conservation</v>
      </c>
      <c r="D285" s="37" t="str">
        <f>Grades!$A$18</f>
        <v>Assistant de conservation</v>
      </c>
      <c r="E285" s="36" t="s">
        <v>190</v>
      </c>
      <c r="F285" s="36">
        <v>389</v>
      </c>
    </row>
    <row r="286" spans="1:6" ht="30" x14ac:dyDescent="0.25">
      <c r="A286" s="49" t="str">
        <f t="shared" si="6"/>
        <v>Assistant de conservation principal de 2ème classe 12e échelon</v>
      </c>
      <c r="B286" s="37" t="str">
        <f>Filières!$G$14</f>
        <v>Culturelle_patrimoine_bibliothèque</v>
      </c>
      <c r="C286" s="37" t="str">
        <f>Grades!$A$17</f>
        <v>Assistant_conservation</v>
      </c>
      <c r="D286" s="37" t="str">
        <f>Grades!$A$19</f>
        <v>Assistant de conservation principal de 2ème classe</v>
      </c>
      <c r="E286" s="36" t="s">
        <v>191</v>
      </c>
      <c r="F286" s="36">
        <v>638</v>
      </c>
    </row>
    <row r="287" spans="1:6" ht="30" x14ac:dyDescent="0.25">
      <c r="A287" s="49" t="str">
        <f t="shared" si="6"/>
        <v>Assistant de conservation principal de 2ème classe 11e échelon</v>
      </c>
      <c r="B287" s="37" t="str">
        <f>Filières!$G$14</f>
        <v>Culturelle_patrimoine_bibliothèque</v>
      </c>
      <c r="C287" s="37" t="str">
        <f>Grades!$A$17</f>
        <v>Assistant_conservation</v>
      </c>
      <c r="D287" s="37" t="str">
        <f>Grades!$A$19</f>
        <v>Assistant de conservation principal de 2ème classe</v>
      </c>
      <c r="E287" s="36" t="s">
        <v>180</v>
      </c>
      <c r="F287" s="36">
        <v>599</v>
      </c>
    </row>
    <row r="288" spans="1:6" ht="30" x14ac:dyDescent="0.25">
      <c r="A288" s="49" t="str">
        <f t="shared" si="6"/>
        <v>Assistant de conservation principal de 2ème classe 10e échelon</v>
      </c>
      <c r="B288" s="37" t="str">
        <f>Filières!$G$14</f>
        <v>Culturelle_patrimoine_bibliothèque</v>
      </c>
      <c r="C288" s="37" t="str">
        <f>Grades!$A$17</f>
        <v>Assistant_conservation</v>
      </c>
      <c r="D288" s="37" t="str">
        <f>Grades!$A$19</f>
        <v>Assistant de conservation principal de 2ème classe</v>
      </c>
      <c r="E288" s="36" t="s">
        <v>181</v>
      </c>
      <c r="F288" s="36">
        <v>567</v>
      </c>
    </row>
    <row r="289" spans="1:6" ht="30" x14ac:dyDescent="0.25">
      <c r="A289" s="49" t="str">
        <f t="shared" si="6"/>
        <v>Assistant de conservation principal de 2ème classe 9e échelon</v>
      </c>
      <c r="B289" s="37" t="str">
        <f>Filières!$G$14</f>
        <v>Culturelle_patrimoine_bibliothèque</v>
      </c>
      <c r="C289" s="37" t="str">
        <f>Grades!$A$17</f>
        <v>Assistant_conservation</v>
      </c>
      <c r="D289" s="37" t="str">
        <f>Grades!$A$19</f>
        <v>Assistant de conservation principal de 2ème classe</v>
      </c>
      <c r="E289" s="36" t="s">
        <v>182</v>
      </c>
      <c r="F289" s="36">
        <v>542</v>
      </c>
    </row>
    <row r="290" spans="1:6" ht="30" x14ac:dyDescent="0.25">
      <c r="A290" s="49" t="str">
        <f t="shared" si="6"/>
        <v>Assistant de conservation principal de 2ème classe 8e échelon</v>
      </c>
      <c r="B290" s="37" t="str">
        <f>Filières!$G$14</f>
        <v>Culturelle_patrimoine_bibliothèque</v>
      </c>
      <c r="C290" s="37" t="str">
        <f>Grades!$A$17</f>
        <v>Assistant_conservation</v>
      </c>
      <c r="D290" s="37" t="str">
        <f>Grades!$A$19</f>
        <v>Assistant de conservation principal de 2ème classe</v>
      </c>
      <c r="E290" s="36" t="s">
        <v>183</v>
      </c>
      <c r="F290" s="36">
        <v>528</v>
      </c>
    </row>
    <row r="291" spans="1:6" ht="30" x14ac:dyDescent="0.25">
      <c r="A291" s="49" t="str">
        <f t="shared" si="6"/>
        <v>Assistant de conservation principal de 2ème classe 7e échelon</v>
      </c>
      <c r="B291" s="37" t="str">
        <f>Filières!$G$14</f>
        <v>Culturelle_patrimoine_bibliothèque</v>
      </c>
      <c r="C291" s="37" t="str">
        <f>Grades!$A$17</f>
        <v>Assistant_conservation</v>
      </c>
      <c r="D291" s="37" t="str">
        <f>Grades!$A$19</f>
        <v>Assistant de conservation principal de 2ème classe</v>
      </c>
      <c r="E291" s="36" t="s">
        <v>184</v>
      </c>
      <c r="F291" s="36">
        <v>506</v>
      </c>
    </row>
    <row r="292" spans="1:6" ht="30" x14ac:dyDescent="0.25">
      <c r="A292" s="49" t="str">
        <f t="shared" si="6"/>
        <v>Assistant de conservation principal de 2ème classe 6e échelon</v>
      </c>
      <c r="B292" s="37" t="str">
        <f>Filières!$G$14</f>
        <v>Culturelle_patrimoine_bibliothèque</v>
      </c>
      <c r="C292" s="37" t="str">
        <f>Grades!$A$17</f>
        <v>Assistant_conservation</v>
      </c>
      <c r="D292" s="37" t="str">
        <f>Grades!$A$19</f>
        <v>Assistant de conservation principal de 2ème classe</v>
      </c>
      <c r="E292" s="36" t="s">
        <v>185</v>
      </c>
      <c r="F292" s="36">
        <v>480</v>
      </c>
    </row>
    <row r="293" spans="1:6" ht="30" x14ac:dyDescent="0.25">
      <c r="A293" s="49" t="str">
        <f t="shared" si="6"/>
        <v>Assistant de conservation principal de 2ème classe 5e échelon</v>
      </c>
      <c r="B293" s="37" t="str">
        <f>Filières!$G$14</f>
        <v>Culturelle_patrimoine_bibliothèque</v>
      </c>
      <c r="C293" s="37" t="str">
        <f>Grades!$A$17</f>
        <v>Assistant_conservation</v>
      </c>
      <c r="D293" s="37" t="str">
        <f>Grades!$A$19</f>
        <v>Assistant de conservation principal de 2ème classe</v>
      </c>
      <c r="E293" s="36" t="s">
        <v>186</v>
      </c>
      <c r="F293" s="36">
        <v>458</v>
      </c>
    </row>
    <row r="294" spans="1:6" ht="30" x14ac:dyDescent="0.25">
      <c r="A294" s="49" t="str">
        <f t="shared" si="6"/>
        <v>Assistant de conservation principal de 2ème classe 4e échelon</v>
      </c>
      <c r="B294" s="37" t="str">
        <f>Filières!$G$14</f>
        <v>Culturelle_patrimoine_bibliothèque</v>
      </c>
      <c r="C294" s="37" t="str">
        <f>Grades!$A$17</f>
        <v>Assistant_conservation</v>
      </c>
      <c r="D294" s="37" t="str">
        <f>Grades!$A$19</f>
        <v>Assistant de conservation principal de 2ème classe</v>
      </c>
      <c r="E294" s="36" t="s">
        <v>187</v>
      </c>
      <c r="F294" s="36">
        <v>444</v>
      </c>
    </row>
    <row r="295" spans="1:6" ht="30" x14ac:dyDescent="0.25">
      <c r="A295" s="49" t="str">
        <f t="shared" si="6"/>
        <v>Assistant de conservation principal de 2ème classe 3e échelon</v>
      </c>
      <c r="B295" s="37" t="str">
        <f>Filières!$G$14</f>
        <v>Culturelle_patrimoine_bibliothèque</v>
      </c>
      <c r="C295" s="37" t="str">
        <f>Grades!$A$17</f>
        <v>Assistant_conservation</v>
      </c>
      <c r="D295" s="37" t="str">
        <f>Grades!$A$19</f>
        <v>Assistant de conservation principal de 2ème classe</v>
      </c>
      <c r="E295" s="36" t="s">
        <v>188</v>
      </c>
      <c r="F295" s="36">
        <v>429</v>
      </c>
    </row>
    <row r="296" spans="1:6" ht="30" x14ac:dyDescent="0.25">
      <c r="A296" s="49" t="str">
        <f t="shared" si="6"/>
        <v>Assistant de conservation principal de 2ème classe 2e échelon</v>
      </c>
      <c r="B296" s="37" t="str">
        <f>Filières!$G$14</f>
        <v>Culturelle_patrimoine_bibliothèque</v>
      </c>
      <c r="C296" s="37" t="str">
        <f>Grades!$A$17</f>
        <v>Assistant_conservation</v>
      </c>
      <c r="D296" s="37" t="str">
        <f>Grades!$A$19</f>
        <v>Assistant de conservation principal de 2ème classe</v>
      </c>
      <c r="E296" s="36" t="s">
        <v>189</v>
      </c>
      <c r="F296" s="36">
        <v>415</v>
      </c>
    </row>
    <row r="297" spans="1:6" ht="30" x14ac:dyDescent="0.25">
      <c r="A297" s="49" t="str">
        <f t="shared" si="6"/>
        <v>Assistant de conservation principal de 2ème classe 1er échelon</v>
      </c>
      <c r="B297" s="37" t="str">
        <f>Filières!$G$14</f>
        <v>Culturelle_patrimoine_bibliothèque</v>
      </c>
      <c r="C297" s="37" t="str">
        <f>Grades!$A$17</f>
        <v>Assistant_conservation</v>
      </c>
      <c r="D297" s="37" t="str">
        <f>Grades!$A$19</f>
        <v>Assistant de conservation principal de 2ème classe</v>
      </c>
      <c r="E297" s="36" t="s">
        <v>190</v>
      </c>
      <c r="F297" s="36">
        <v>401</v>
      </c>
    </row>
    <row r="298" spans="1:6" ht="30" x14ac:dyDescent="0.25">
      <c r="A298" s="49" t="str">
        <f t="shared" si="6"/>
        <v>Assistant de conservation principal de 1ère classe 11e échelon</v>
      </c>
      <c r="B298" s="37" t="str">
        <f>Filières!$G$14</f>
        <v>Culturelle_patrimoine_bibliothèque</v>
      </c>
      <c r="C298" s="37" t="str">
        <f>Grades!$A$17</f>
        <v>Assistant_conservation</v>
      </c>
      <c r="D298" s="37" t="str">
        <f>Grades!$A$20</f>
        <v>Assistant de conservation principal de 1ère classe</v>
      </c>
      <c r="E298" s="36" t="s">
        <v>180</v>
      </c>
      <c r="F298" s="36">
        <v>707</v>
      </c>
    </row>
    <row r="299" spans="1:6" ht="30" x14ac:dyDescent="0.25">
      <c r="A299" s="49" t="str">
        <f t="shared" si="6"/>
        <v>Assistant de conservation principal de 1ère classe 10e échelon</v>
      </c>
      <c r="B299" s="37" t="str">
        <f>Filières!$G$14</f>
        <v>Culturelle_patrimoine_bibliothèque</v>
      </c>
      <c r="C299" s="37" t="str">
        <f>Grades!$A$17</f>
        <v>Assistant_conservation</v>
      </c>
      <c r="D299" s="37" t="str">
        <f>Grades!$A$20</f>
        <v>Assistant de conservation principal de 1ère classe</v>
      </c>
      <c r="E299" s="36" t="s">
        <v>181</v>
      </c>
      <c r="F299" s="36">
        <v>684</v>
      </c>
    </row>
    <row r="300" spans="1:6" ht="30" x14ac:dyDescent="0.25">
      <c r="A300" s="49" t="str">
        <f t="shared" si="6"/>
        <v>Assistant de conservation principal de 1ère classe 9e échelon</v>
      </c>
      <c r="B300" s="37" t="str">
        <f>Filières!$G$14</f>
        <v>Culturelle_patrimoine_bibliothèque</v>
      </c>
      <c r="C300" s="37" t="str">
        <f>Grades!$A$17</f>
        <v>Assistant_conservation</v>
      </c>
      <c r="D300" s="37" t="str">
        <f>Grades!$A$20</f>
        <v>Assistant de conservation principal de 1ère classe</v>
      </c>
      <c r="E300" s="36" t="s">
        <v>182</v>
      </c>
      <c r="F300" s="36">
        <v>660</v>
      </c>
    </row>
    <row r="301" spans="1:6" ht="30" x14ac:dyDescent="0.25">
      <c r="A301" s="49" t="str">
        <f t="shared" si="6"/>
        <v>Assistant de conservation principal de 1ère classe 8e échelon</v>
      </c>
      <c r="B301" s="37" t="str">
        <f>Filières!$G$14</f>
        <v>Culturelle_patrimoine_bibliothèque</v>
      </c>
      <c r="C301" s="37" t="str">
        <f>Grades!$A$17</f>
        <v>Assistant_conservation</v>
      </c>
      <c r="D301" s="37" t="str">
        <f>Grades!$A$20</f>
        <v>Assistant de conservation principal de 1ère classe</v>
      </c>
      <c r="E301" s="36" t="s">
        <v>183</v>
      </c>
      <c r="F301" s="36">
        <v>638</v>
      </c>
    </row>
    <row r="302" spans="1:6" ht="30" x14ac:dyDescent="0.25">
      <c r="A302" s="49" t="str">
        <f t="shared" si="6"/>
        <v>Assistant de conservation principal de 1ère classe 7e échelon</v>
      </c>
      <c r="B302" s="37" t="str">
        <f>Filières!$G$14</f>
        <v>Culturelle_patrimoine_bibliothèque</v>
      </c>
      <c r="C302" s="37" t="str">
        <f>Grades!$A$17</f>
        <v>Assistant_conservation</v>
      </c>
      <c r="D302" s="37" t="str">
        <f>Grades!$A$20</f>
        <v>Assistant de conservation principal de 1ère classe</v>
      </c>
      <c r="E302" s="36" t="s">
        <v>184</v>
      </c>
      <c r="F302" s="36">
        <v>604</v>
      </c>
    </row>
    <row r="303" spans="1:6" ht="30" x14ac:dyDescent="0.25">
      <c r="A303" s="49" t="str">
        <f t="shared" si="6"/>
        <v>Assistant de conservation principal de 1ère classe 6e échelon</v>
      </c>
      <c r="B303" s="37" t="str">
        <f>Filières!$G$14</f>
        <v>Culturelle_patrimoine_bibliothèque</v>
      </c>
      <c r="C303" s="37" t="str">
        <f>Grades!$A$17</f>
        <v>Assistant_conservation</v>
      </c>
      <c r="D303" s="37" t="str">
        <f>Grades!$A$20</f>
        <v>Assistant de conservation principal de 1ère classe</v>
      </c>
      <c r="E303" s="36" t="s">
        <v>185</v>
      </c>
      <c r="F303" s="36">
        <v>573</v>
      </c>
    </row>
    <row r="304" spans="1:6" ht="30" x14ac:dyDescent="0.25">
      <c r="A304" s="49" t="str">
        <f t="shared" si="6"/>
        <v>Assistant de conservation principal de 1ère classe 5e échelon</v>
      </c>
      <c r="B304" s="37" t="str">
        <f>Filières!$G$14</f>
        <v>Culturelle_patrimoine_bibliothèque</v>
      </c>
      <c r="C304" s="37" t="str">
        <f>Grades!$A$17</f>
        <v>Assistant_conservation</v>
      </c>
      <c r="D304" s="37" t="str">
        <f>Grades!$A$20</f>
        <v>Assistant de conservation principal de 1ère classe</v>
      </c>
      <c r="E304" s="36" t="s">
        <v>186</v>
      </c>
      <c r="F304" s="36">
        <v>547</v>
      </c>
    </row>
    <row r="305" spans="1:6" ht="30" x14ac:dyDescent="0.25">
      <c r="A305" s="49" t="str">
        <f t="shared" si="6"/>
        <v>Assistant de conservation principal de 1ère classe 4e échelon</v>
      </c>
      <c r="B305" s="37" t="str">
        <f>Filières!$G$14</f>
        <v>Culturelle_patrimoine_bibliothèque</v>
      </c>
      <c r="C305" s="37" t="str">
        <f>Grades!$A$17</f>
        <v>Assistant_conservation</v>
      </c>
      <c r="D305" s="37" t="str">
        <f>Grades!$A$20</f>
        <v>Assistant de conservation principal de 1ère classe</v>
      </c>
      <c r="E305" s="36" t="s">
        <v>187</v>
      </c>
      <c r="F305" s="36">
        <v>513</v>
      </c>
    </row>
    <row r="306" spans="1:6" ht="30" x14ac:dyDescent="0.25">
      <c r="A306" s="49" t="str">
        <f t="shared" si="6"/>
        <v>Assistant de conservation principal de 1ère classe 3e échelon</v>
      </c>
      <c r="B306" s="37" t="str">
        <f>Filières!$G$14</f>
        <v>Culturelle_patrimoine_bibliothèque</v>
      </c>
      <c r="C306" s="37" t="str">
        <f>Grades!$A$17</f>
        <v>Assistant_conservation</v>
      </c>
      <c r="D306" s="37" t="str">
        <f>Grades!$A$20</f>
        <v>Assistant de conservation principal de 1ère classe</v>
      </c>
      <c r="E306" s="36" t="s">
        <v>188</v>
      </c>
      <c r="F306" s="36">
        <v>484</v>
      </c>
    </row>
    <row r="307" spans="1:6" ht="30" x14ac:dyDescent="0.25">
      <c r="A307" s="49" t="str">
        <f t="shared" si="6"/>
        <v>Assistant de conservation principal de 1ère classe 2e échelon</v>
      </c>
      <c r="B307" s="37" t="str">
        <f>Filières!$G$14</f>
        <v>Culturelle_patrimoine_bibliothèque</v>
      </c>
      <c r="C307" s="37" t="str">
        <f>Grades!$A$17</f>
        <v>Assistant_conservation</v>
      </c>
      <c r="D307" s="37" t="str">
        <f>Grades!$A$20</f>
        <v>Assistant de conservation principal de 1ère classe</v>
      </c>
      <c r="E307" s="36" t="s">
        <v>189</v>
      </c>
      <c r="F307" s="36">
        <v>461</v>
      </c>
    </row>
    <row r="308" spans="1:6" ht="30" x14ac:dyDescent="0.25">
      <c r="A308" s="49" t="str">
        <f t="shared" si="6"/>
        <v>Assistant de conservation principal de 1ère classe 1er échelon</v>
      </c>
      <c r="B308" s="37" t="str">
        <f>Filières!$G$14</f>
        <v>Culturelle_patrimoine_bibliothèque</v>
      </c>
      <c r="C308" s="37" t="str">
        <f>Grades!$A$17</f>
        <v>Assistant_conservation</v>
      </c>
      <c r="D308" s="37" t="str">
        <f>Grades!$A$20</f>
        <v>Assistant de conservation principal de 1ère classe</v>
      </c>
      <c r="E308" s="36" t="s">
        <v>190</v>
      </c>
      <c r="F308" s="36">
        <v>446</v>
      </c>
    </row>
    <row r="309" spans="1:6" x14ac:dyDescent="0.25">
      <c r="A309" s="49" t="str">
        <f t="shared" si="6"/>
        <v>Conservateur du patrimoine 7e échelon</v>
      </c>
      <c r="B309" s="37" t="str">
        <f>Filières!$G$14</f>
        <v>Culturelle_patrimoine_bibliothèque</v>
      </c>
      <c r="C309" s="37" t="str">
        <f>Grades!$C$17</f>
        <v>Conservateur_patrimoine</v>
      </c>
      <c r="D309" s="37" t="str">
        <f>Grades!$C$18</f>
        <v>Conservateur du patrimoine</v>
      </c>
      <c r="E309" s="36" t="s">
        <v>184</v>
      </c>
      <c r="F309" s="51">
        <v>862</v>
      </c>
    </row>
    <row r="310" spans="1:6" x14ac:dyDescent="0.25">
      <c r="A310" s="49" t="str">
        <f t="shared" si="6"/>
        <v>Conservateur du patrimoine 6e échelon</v>
      </c>
      <c r="B310" s="37" t="str">
        <f>Filières!$G$14</f>
        <v>Culturelle_patrimoine_bibliothèque</v>
      </c>
      <c r="C310" s="37" t="str">
        <f>Grades!$C$17</f>
        <v>Conservateur_patrimoine</v>
      </c>
      <c r="D310" s="37" t="str">
        <f>Grades!$C$18</f>
        <v>Conservateur du patrimoine</v>
      </c>
      <c r="E310" s="36" t="s">
        <v>185</v>
      </c>
      <c r="F310" s="51">
        <v>787</v>
      </c>
    </row>
    <row r="311" spans="1:6" x14ac:dyDescent="0.25">
      <c r="A311" s="49" t="str">
        <f t="shared" si="6"/>
        <v>Conservateur du patrimoine 5e échelon</v>
      </c>
      <c r="B311" s="37" t="str">
        <f>Filières!$G$14</f>
        <v>Culturelle_patrimoine_bibliothèque</v>
      </c>
      <c r="C311" s="37" t="str">
        <f>Grades!$C$17</f>
        <v>Conservateur_patrimoine</v>
      </c>
      <c r="D311" s="37" t="str">
        <f>Grades!$C$18</f>
        <v>Conservateur du patrimoine</v>
      </c>
      <c r="E311" s="36" t="s">
        <v>186</v>
      </c>
      <c r="F311" s="51">
        <v>713</v>
      </c>
    </row>
    <row r="312" spans="1:6" x14ac:dyDescent="0.25">
      <c r="A312" s="49" t="str">
        <f t="shared" si="6"/>
        <v>Conservateur du patrimoine 4e échelon</v>
      </c>
      <c r="B312" s="37" t="str">
        <f>Filières!$G$14</f>
        <v>Culturelle_patrimoine_bibliothèque</v>
      </c>
      <c r="C312" s="37" t="str">
        <f>Grades!$C$17</f>
        <v>Conservateur_patrimoine</v>
      </c>
      <c r="D312" s="37" t="str">
        <f>Grades!$C$18</f>
        <v>Conservateur du patrimoine</v>
      </c>
      <c r="E312" s="36" t="s">
        <v>187</v>
      </c>
      <c r="F312" s="51">
        <v>659</v>
      </c>
    </row>
    <row r="313" spans="1:6" x14ac:dyDescent="0.25">
      <c r="A313" s="49" t="str">
        <f t="shared" si="6"/>
        <v>Conservateur du patrimoine 3e échelon</v>
      </c>
      <c r="B313" s="37" t="str">
        <f>Filières!$G$14</f>
        <v>Culturelle_patrimoine_bibliothèque</v>
      </c>
      <c r="C313" s="37" t="str">
        <f>Grades!$C$17</f>
        <v>Conservateur_patrimoine</v>
      </c>
      <c r="D313" s="37" t="str">
        <f>Grades!$C$18</f>
        <v>Conservateur du patrimoine</v>
      </c>
      <c r="E313" s="36" t="s">
        <v>188</v>
      </c>
      <c r="F313" s="51">
        <v>605</v>
      </c>
    </row>
    <row r="314" spans="1:6" x14ac:dyDescent="0.25">
      <c r="A314" s="49" t="str">
        <f t="shared" si="6"/>
        <v>Conservateur du patrimoine 2e échelon</v>
      </c>
      <c r="B314" s="37" t="str">
        <f>Filières!$G$14</f>
        <v>Culturelle_patrimoine_bibliothèque</v>
      </c>
      <c r="C314" s="37" t="str">
        <f>Grades!$C$17</f>
        <v>Conservateur_patrimoine</v>
      </c>
      <c r="D314" s="37" t="str">
        <f>Grades!$C$18</f>
        <v>Conservateur du patrimoine</v>
      </c>
      <c r="E314" s="36" t="s">
        <v>189</v>
      </c>
      <c r="F314" s="51">
        <v>551</v>
      </c>
    </row>
    <row r="315" spans="1:6" x14ac:dyDescent="0.25">
      <c r="A315" s="49" t="str">
        <f t="shared" si="6"/>
        <v>Conservateur du patrimoine 1er échelon</v>
      </c>
      <c r="B315" s="37" t="str">
        <f>Filières!$G$14</f>
        <v>Culturelle_patrimoine_bibliothèque</v>
      </c>
      <c r="C315" s="37" t="str">
        <f>Grades!$C$17</f>
        <v>Conservateur_patrimoine</v>
      </c>
      <c r="D315" s="37" t="str">
        <f>Grades!$C$18</f>
        <v>Conservateur du patrimoine</v>
      </c>
      <c r="E315" s="36" t="s">
        <v>190</v>
      </c>
      <c r="F315" s="51">
        <v>510</v>
      </c>
    </row>
    <row r="316" spans="1:6" x14ac:dyDescent="0.25">
      <c r="A316" s="49" t="str">
        <f t="shared" si="6"/>
        <v>Conservateur du patrimoine Echelon de stage</v>
      </c>
      <c r="B316" s="37" t="str">
        <f>Filières!$G$14</f>
        <v>Culturelle_patrimoine_bibliothèque</v>
      </c>
      <c r="C316" s="37" t="str">
        <f>Grades!$C$17</f>
        <v>Conservateur_patrimoine</v>
      </c>
      <c r="D316" s="37" t="str">
        <f>Grades!$C$18</f>
        <v>Conservateur du patrimoine</v>
      </c>
      <c r="E316" s="36" t="s">
        <v>304</v>
      </c>
      <c r="F316" s="51">
        <v>470</v>
      </c>
    </row>
    <row r="317" spans="1:6" x14ac:dyDescent="0.25">
      <c r="A317" s="49" t="str">
        <f t="shared" si="6"/>
        <v>Conservateur du patrimoine 2e échelon (élève)</v>
      </c>
      <c r="B317" s="37" t="str">
        <f>Filières!$G$14</f>
        <v>Culturelle_patrimoine_bibliothèque</v>
      </c>
      <c r="C317" s="37" t="str">
        <f>Grades!$C$17</f>
        <v>Conservateur_patrimoine</v>
      </c>
      <c r="D317" s="37" t="str">
        <f>Grades!$C$18</f>
        <v>Conservateur du patrimoine</v>
      </c>
      <c r="E317" s="36" t="s">
        <v>274</v>
      </c>
      <c r="F317" s="51">
        <v>459</v>
      </c>
    </row>
    <row r="318" spans="1:6" x14ac:dyDescent="0.25">
      <c r="A318" s="49" t="str">
        <f t="shared" si="6"/>
        <v>Conservateur du patrimoine 1er échelon (élève)</v>
      </c>
      <c r="B318" s="37" t="str">
        <f>Filières!$G$14</f>
        <v>Culturelle_patrimoine_bibliothèque</v>
      </c>
      <c r="C318" s="37" t="str">
        <f>Grades!$C$17</f>
        <v>Conservateur_patrimoine</v>
      </c>
      <c r="D318" s="37" t="str">
        <f>Grades!$C$18</f>
        <v>Conservateur du patrimoine</v>
      </c>
      <c r="E318" s="36" t="s">
        <v>275</v>
      </c>
      <c r="F318" s="51">
        <v>416</v>
      </c>
    </row>
    <row r="319" spans="1:6" x14ac:dyDescent="0.25">
      <c r="A319" s="49" t="str">
        <f t="shared" si="6"/>
        <v>Conservateur en chef du patrimoine 6e échelon</v>
      </c>
      <c r="B319" s="37" t="str">
        <f>Filières!$G$14</f>
        <v>Culturelle_patrimoine_bibliothèque</v>
      </c>
      <c r="C319" s="37" t="str">
        <f>Grades!$C$17</f>
        <v>Conservateur_patrimoine</v>
      </c>
      <c r="D319" s="37" t="str">
        <f>Grades!$C$19</f>
        <v>Conservateur en chef du patrimoine</v>
      </c>
      <c r="E319" s="36" t="s">
        <v>185</v>
      </c>
      <c r="F319" s="51" t="s">
        <v>278</v>
      </c>
    </row>
    <row r="320" spans="1:6" x14ac:dyDescent="0.25">
      <c r="A320" s="49" t="str">
        <f t="shared" si="6"/>
        <v>Conservateur en chef du patrimoine 5e échelon</v>
      </c>
      <c r="B320" s="37" t="str">
        <f>Filières!$G$14</f>
        <v>Culturelle_patrimoine_bibliothèque</v>
      </c>
      <c r="C320" s="37" t="str">
        <f>Grades!$C$17</f>
        <v>Conservateur_patrimoine</v>
      </c>
      <c r="D320" s="37" t="str">
        <f>Grades!$C$19</f>
        <v>Conservateur en chef du patrimoine</v>
      </c>
      <c r="E320" s="36" t="s">
        <v>186</v>
      </c>
      <c r="F320" s="51">
        <v>1027</v>
      </c>
    </row>
    <row r="321" spans="1:6" x14ac:dyDescent="0.25">
      <c r="A321" s="49" t="str">
        <f t="shared" ref="A321:A384" si="7">D321&amp;" "&amp;E321</f>
        <v>Conservateur en chef du patrimoine 4e échelon</v>
      </c>
      <c r="B321" s="37" t="str">
        <f>Filières!$G$14</f>
        <v>Culturelle_patrimoine_bibliothèque</v>
      </c>
      <c r="C321" s="37" t="str">
        <f>Grades!$C$17</f>
        <v>Conservateur_patrimoine</v>
      </c>
      <c r="D321" s="37" t="str">
        <f>Grades!$C$19</f>
        <v>Conservateur en chef du patrimoine</v>
      </c>
      <c r="E321" s="36" t="s">
        <v>187</v>
      </c>
      <c r="F321" s="51">
        <v>977</v>
      </c>
    </row>
    <row r="322" spans="1:6" x14ac:dyDescent="0.25">
      <c r="A322" s="49" t="str">
        <f t="shared" si="7"/>
        <v>Conservateur en chef du patrimoine 3e échelon</v>
      </c>
      <c r="B322" s="37" t="str">
        <f>Filières!$G$14</f>
        <v>Culturelle_patrimoine_bibliothèque</v>
      </c>
      <c r="C322" s="37" t="str">
        <f>Grades!$C$17</f>
        <v>Conservateur_patrimoine</v>
      </c>
      <c r="D322" s="37" t="str">
        <f>Grades!$C$19</f>
        <v>Conservateur en chef du patrimoine</v>
      </c>
      <c r="E322" s="36" t="s">
        <v>188</v>
      </c>
      <c r="F322" s="51">
        <v>883</v>
      </c>
    </row>
    <row r="323" spans="1:6" x14ac:dyDescent="0.25">
      <c r="A323" s="49" t="str">
        <f t="shared" si="7"/>
        <v>Conservateur en chef du patrimoine 2e échelon</v>
      </c>
      <c r="B323" s="37" t="str">
        <f>Filières!$G$14</f>
        <v>Culturelle_patrimoine_bibliothèque</v>
      </c>
      <c r="C323" s="37" t="str">
        <f>Grades!$C$17</f>
        <v>Conservateur_patrimoine</v>
      </c>
      <c r="D323" s="37" t="str">
        <f>Grades!$C$19</f>
        <v>Conservateur en chef du patrimoine</v>
      </c>
      <c r="E323" s="36" t="s">
        <v>189</v>
      </c>
      <c r="F323" s="51">
        <v>792</v>
      </c>
    </row>
    <row r="324" spans="1:6" x14ac:dyDescent="0.25">
      <c r="A324" s="49" t="str">
        <f t="shared" si="7"/>
        <v>Conservateur en chef du patrimoine 1er échelon</v>
      </c>
      <c r="B324" s="37" t="str">
        <f>Filières!$G$14</f>
        <v>Culturelle_patrimoine_bibliothèque</v>
      </c>
      <c r="C324" s="37" t="str">
        <f>Grades!$C$17</f>
        <v>Conservateur_patrimoine</v>
      </c>
      <c r="D324" s="37" t="str">
        <f>Grades!$C$19</f>
        <v>Conservateur en chef du patrimoine</v>
      </c>
      <c r="E324" s="36" t="s">
        <v>190</v>
      </c>
      <c r="F324" s="51">
        <v>713</v>
      </c>
    </row>
    <row r="325" spans="1:6" x14ac:dyDescent="0.25">
      <c r="A325" s="49" t="str">
        <f t="shared" si="7"/>
        <v>Attaché de conservation du patrimoine 11e échelon</v>
      </c>
      <c r="B325" s="37" t="str">
        <f>Filières!$G$14</f>
        <v>Culturelle_patrimoine_bibliothèque</v>
      </c>
      <c r="C325" s="37" t="str">
        <f>Grades!$E$17</f>
        <v>Attaché_conservation_patrimoine</v>
      </c>
      <c r="D325" s="37" t="str">
        <f>Grades!$E$18</f>
        <v>Attaché de conservation du patrimoine</v>
      </c>
      <c r="E325" s="36" t="s">
        <v>180</v>
      </c>
      <c r="F325" s="36">
        <v>821</v>
      </c>
    </row>
    <row r="326" spans="1:6" x14ac:dyDescent="0.25">
      <c r="A326" s="49" t="str">
        <f t="shared" si="7"/>
        <v>Attaché de conservation du patrimoine 10e échelon</v>
      </c>
      <c r="B326" s="37" t="str">
        <f>Filières!$G$14</f>
        <v>Culturelle_patrimoine_bibliothèque</v>
      </c>
      <c r="C326" s="37" t="str">
        <f>Grades!$E$17</f>
        <v>Attaché_conservation_patrimoine</v>
      </c>
      <c r="D326" s="37" t="str">
        <f>Grades!$E$18</f>
        <v>Attaché de conservation du patrimoine</v>
      </c>
      <c r="E326" s="36" t="s">
        <v>181</v>
      </c>
      <c r="F326" s="36">
        <v>778</v>
      </c>
    </row>
    <row r="327" spans="1:6" x14ac:dyDescent="0.25">
      <c r="A327" s="49" t="str">
        <f t="shared" si="7"/>
        <v>Attaché de conservation du patrimoine 9e échelon</v>
      </c>
      <c r="B327" s="37" t="str">
        <f>Filières!$G$14</f>
        <v>Culturelle_patrimoine_bibliothèque</v>
      </c>
      <c r="C327" s="37" t="str">
        <f>Grades!$E$17</f>
        <v>Attaché_conservation_patrimoine</v>
      </c>
      <c r="D327" s="37" t="str">
        <f>Grades!$E$18</f>
        <v>Attaché de conservation du patrimoine</v>
      </c>
      <c r="E327" s="36" t="s">
        <v>182</v>
      </c>
      <c r="F327" s="36">
        <v>732</v>
      </c>
    </row>
    <row r="328" spans="1:6" x14ac:dyDescent="0.25">
      <c r="A328" s="49" t="str">
        <f t="shared" si="7"/>
        <v>Attaché de conservation du patrimoine 8e échelon</v>
      </c>
      <c r="B328" s="37" t="str">
        <f>Filières!$G$14</f>
        <v>Culturelle_patrimoine_bibliothèque</v>
      </c>
      <c r="C328" s="37" t="str">
        <f>Grades!$E$17</f>
        <v>Attaché_conservation_patrimoine</v>
      </c>
      <c r="D328" s="37" t="str">
        <f>Grades!$E$18</f>
        <v>Attaché de conservation du patrimoine</v>
      </c>
      <c r="E328" s="36" t="s">
        <v>183</v>
      </c>
      <c r="F328" s="36">
        <v>693</v>
      </c>
    </row>
    <row r="329" spans="1:6" x14ac:dyDescent="0.25">
      <c r="A329" s="49" t="str">
        <f t="shared" si="7"/>
        <v>Attaché de conservation du patrimoine 7e échelon</v>
      </c>
      <c r="B329" s="37" t="str">
        <f>Filières!$G$14</f>
        <v>Culturelle_patrimoine_bibliothèque</v>
      </c>
      <c r="C329" s="37" t="str">
        <f>Grades!$E$17</f>
        <v>Attaché_conservation_patrimoine</v>
      </c>
      <c r="D329" s="37" t="str">
        <f>Grades!$E$18</f>
        <v>Attaché de conservation du patrimoine</v>
      </c>
      <c r="E329" s="36" t="s">
        <v>184</v>
      </c>
      <c r="F329" s="51">
        <v>653</v>
      </c>
    </row>
    <row r="330" spans="1:6" x14ac:dyDescent="0.25">
      <c r="A330" s="49" t="str">
        <f t="shared" si="7"/>
        <v>Attaché de conservation du patrimoine 6e échelon</v>
      </c>
      <c r="B330" s="37" t="str">
        <f>Filières!$G$14</f>
        <v>Culturelle_patrimoine_bibliothèque</v>
      </c>
      <c r="C330" s="37" t="str">
        <f>Grades!$E$17</f>
        <v>Attaché_conservation_patrimoine</v>
      </c>
      <c r="D330" s="37" t="str">
        <f>Grades!$E$18</f>
        <v>Attaché de conservation du patrimoine</v>
      </c>
      <c r="E330" s="36" t="s">
        <v>185</v>
      </c>
      <c r="F330" s="51">
        <v>611</v>
      </c>
    </row>
    <row r="331" spans="1:6" x14ac:dyDescent="0.25">
      <c r="A331" s="49" t="str">
        <f t="shared" si="7"/>
        <v>Attaché de conservation du patrimoine 5e échelon</v>
      </c>
      <c r="B331" s="37" t="str">
        <f>Filières!$G$14</f>
        <v>Culturelle_patrimoine_bibliothèque</v>
      </c>
      <c r="C331" s="37" t="str">
        <f>Grades!$E$17</f>
        <v>Attaché_conservation_patrimoine</v>
      </c>
      <c r="D331" s="37" t="str">
        <f>Grades!$E$18</f>
        <v>Attaché de conservation du patrimoine</v>
      </c>
      <c r="E331" s="36" t="s">
        <v>186</v>
      </c>
      <c r="F331" s="51">
        <v>567</v>
      </c>
    </row>
    <row r="332" spans="1:6" x14ac:dyDescent="0.25">
      <c r="A332" s="49" t="str">
        <f t="shared" si="7"/>
        <v>Attaché de conservation du patrimoine 4e échelon</v>
      </c>
      <c r="B332" s="37" t="str">
        <f>Filières!$G$14</f>
        <v>Culturelle_patrimoine_bibliothèque</v>
      </c>
      <c r="C332" s="37" t="str">
        <f>Grades!$E$17</f>
        <v>Attaché_conservation_patrimoine</v>
      </c>
      <c r="D332" s="37" t="str">
        <f>Grades!$E$18</f>
        <v>Attaché de conservation du patrimoine</v>
      </c>
      <c r="E332" s="36" t="s">
        <v>187</v>
      </c>
      <c r="F332" s="51">
        <v>525</v>
      </c>
    </row>
    <row r="333" spans="1:6" x14ac:dyDescent="0.25">
      <c r="A333" s="49" t="str">
        <f t="shared" si="7"/>
        <v>Attaché de conservation du patrimoine 3e échelon</v>
      </c>
      <c r="B333" s="37" t="str">
        <f>Filières!$G$14</f>
        <v>Culturelle_patrimoine_bibliothèque</v>
      </c>
      <c r="C333" s="37" t="str">
        <f>Grades!$E$17</f>
        <v>Attaché_conservation_patrimoine</v>
      </c>
      <c r="D333" s="37" t="str">
        <f>Grades!$E$18</f>
        <v>Attaché de conservation du patrimoine</v>
      </c>
      <c r="E333" s="36" t="s">
        <v>188</v>
      </c>
      <c r="F333" s="51">
        <v>499</v>
      </c>
    </row>
    <row r="334" spans="1:6" x14ac:dyDescent="0.25">
      <c r="A334" s="49" t="str">
        <f t="shared" si="7"/>
        <v>Attaché de conservation du patrimoine 2e échelon</v>
      </c>
      <c r="B334" s="37" t="str">
        <f>Filières!$G$14</f>
        <v>Culturelle_patrimoine_bibliothèque</v>
      </c>
      <c r="C334" s="37" t="str">
        <f>Grades!$E$17</f>
        <v>Attaché_conservation_patrimoine</v>
      </c>
      <c r="D334" s="37" t="str">
        <f>Grades!$E$18</f>
        <v>Attaché de conservation du patrimoine</v>
      </c>
      <c r="E334" s="36" t="s">
        <v>189</v>
      </c>
      <c r="F334" s="51">
        <v>469</v>
      </c>
    </row>
    <row r="335" spans="1:6" x14ac:dyDescent="0.25">
      <c r="A335" s="49" t="str">
        <f t="shared" si="7"/>
        <v>Attaché de conservation du patrimoine 1er échelon</v>
      </c>
      <c r="B335" s="37" t="str">
        <f>Filières!$G$14</f>
        <v>Culturelle_patrimoine_bibliothèque</v>
      </c>
      <c r="C335" s="37" t="str">
        <f>Grades!$E$17</f>
        <v>Attaché_conservation_patrimoine</v>
      </c>
      <c r="D335" s="37" t="str">
        <f>Grades!$E$18</f>
        <v>Attaché de conservation du patrimoine</v>
      </c>
      <c r="E335" s="36" t="s">
        <v>190</v>
      </c>
      <c r="F335" s="51">
        <v>444</v>
      </c>
    </row>
    <row r="336" spans="1:6" ht="30" x14ac:dyDescent="0.25">
      <c r="A336" s="49" t="str">
        <f t="shared" si="7"/>
        <v>Attaché principal de conservation du patrimoine 10e échelon</v>
      </c>
      <c r="B336" s="37" t="str">
        <f>Filières!$G$14</f>
        <v>Culturelle_patrimoine_bibliothèque</v>
      </c>
      <c r="C336" s="37" t="str">
        <f>Grades!$E$17</f>
        <v>Attaché_conservation_patrimoine</v>
      </c>
      <c r="D336" s="37" t="str">
        <f>Grades!$E$19</f>
        <v>Attaché principal de conservation du patrimoine</v>
      </c>
      <c r="E336" s="36" t="s">
        <v>181</v>
      </c>
      <c r="F336" s="36">
        <v>1015</v>
      </c>
    </row>
    <row r="337" spans="1:6" x14ac:dyDescent="0.25">
      <c r="A337" s="49" t="str">
        <f t="shared" si="7"/>
        <v>Attaché principal de conservation du patrimoine 9e échelon</v>
      </c>
      <c r="B337" s="37" t="str">
        <f>Filières!$G$14</f>
        <v>Culturelle_patrimoine_bibliothèque</v>
      </c>
      <c r="C337" s="37" t="str">
        <f>Grades!$E$17</f>
        <v>Attaché_conservation_patrimoine</v>
      </c>
      <c r="D337" s="37" t="str">
        <f>Grades!$E$19</f>
        <v>Attaché principal de conservation du patrimoine</v>
      </c>
      <c r="E337" s="36" t="s">
        <v>182</v>
      </c>
      <c r="F337" s="36">
        <v>995</v>
      </c>
    </row>
    <row r="338" spans="1:6" x14ac:dyDescent="0.25">
      <c r="A338" s="49" t="str">
        <f t="shared" si="7"/>
        <v>Attaché principal de conservation du patrimoine 8e échelon</v>
      </c>
      <c r="B338" s="37" t="str">
        <f>Filières!$G$14</f>
        <v>Culturelle_patrimoine_bibliothèque</v>
      </c>
      <c r="C338" s="37" t="str">
        <f>Grades!$E$17</f>
        <v>Attaché_conservation_patrimoine</v>
      </c>
      <c r="D338" s="37" t="str">
        <f>Grades!$E$19</f>
        <v>Attaché principal de conservation du patrimoine</v>
      </c>
      <c r="E338" s="36" t="s">
        <v>183</v>
      </c>
      <c r="F338" s="36">
        <v>946</v>
      </c>
    </row>
    <row r="339" spans="1:6" x14ac:dyDescent="0.25">
      <c r="A339" s="49" t="str">
        <f t="shared" si="7"/>
        <v>Attaché principal de conservation du patrimoine 7e échelon</v>
      </c>
      <c r="B339" s="37" t="str">
        <f>Filières!$G$14</f>
        <v>Culturelle_patrimoine_bibliothèque</v>
      </c>
      <c r="C339" s="37" t="str">
        <f>Grades!$E$17</f>
        <v>Attaché_conservation_patrimoine</v>
      </c>
      <c r="D339" s="37" t="str">
        <f>Grades!$E$19</f>
        <v>Attaché principal de conservation du patrimoine</v>
      </c>
      <c r="E339" s="36" t="s">
        <v>184</v>
      </c>
      <c r="F339" s="51">
        <v>896</v>
      </c>
    </row>
    <row r="340" spans="1:6" x14ac:dyDescent="0.25">
      <c r="A340" s="49" t="str">
        <f t="shared" si="7"/>
        <v>Attaché principal de conservation du patrimoine 6e échelon</v>
      </c>
      <c r="B340" s="37" t="str">
        <f>Filières!$G$14</f>
        <v>Culturelle_patrimoine_bibliothèque</v>
      </c>
      <c r="C340" s="37" t="str">
        <f>Grades!$E$17</f>
        <v>Attaché_conservation_patrimoine</v>
      </c>
      <c r="D340" s="37" t="str">
        <f>Grades!$E$19</f>
        <v>Attaché principal de conservation du patrimoine</v>
      </c>
      <c r="E340" s="36" t="s">
        <v>185</v>
      </c>
      <c r="F340" s="51">
        <v>843</v>
      </c>
    </row>
    <row r="341" spans="1:6" x14ac:dyDescent="0.25">
      <c r="A341" s="49" t="str">
        <f t="shared" si="7"/>
        <v>Attaché principal de conservation du patrimoine 5e échelon</v>
      </c>
      <c r="B341" s="37" t="str">
        <f>Filières!$G$14</f>
        <v>Culturelle_patrimoine_bibliothèque</v>
      </c>
      <c r="C341" s="37" t="str">
        <f>Grades!$E$17</f>
        <v>Attaché_conservation_patrimoine</v>
      </c>
      <c r="D341" s="37" t="str">
        <f>Grades!$E$19</f>
        <v>Attaché principal de conservation du patrimoine</v>
      </c>
      <c r="E341" s="36" t="s">
        <v>186</v>
      </c>
      <c r="F341" s="51">
        <v>791</v>
      </c>
    </row>
    <row r="342" spans="1:6" x14ac:dyDescent="0.25">
      <c r="A342" s="49" t="str">
        <f t="shared" si="7"/>
        <v>Attaché principal de conservation du patrimoine 4e échelon</v>
      </c>
      <c r="B342" s="37" t="str">
        <f>Filières!$G$14</f>
        <v>Culturelle_patrimoine_bibliothèque</v>
      </c>
      <c r="C342" s="37" t="str">
        <f>Grades!$E$17</f>
        <v>Attaché_conservation_patrimoine</v>
      </c>
      <c r="D342" s="37" t="str">
        <f>Grades!$E$19</f>
        <v>Attaché principal de conservation du patrimoine</v>
      </c>
      <c r="E342" s="36" t="s">
        <v>187</v>
      </c>
      <c r="F342" s="51">
        <v>732</v>
      </c>
    </row>
    <row r="343" spans="1:6" x14ac:dyDescent="0.25">
      <c r="A343" s="49" t="str">
        <f t="shared" si="7"/>
        <v>Attaché principal de conservation du patrimoine 3e échelon</v>
      </c>
      <c r="B343" s="37" t="str">
        <f>Filières!$G$14</f>
        <v>Culturelle_patrimoine_bibliothèque</v>
      </c>
      <c r="C343" s="37" t="str">
        <f>Grades!$E$17</f>
        <v>Attaché_conservation_patrimoine</v>
      </c>
      <c r="D343" s="37" t="str">
        <f>Grades!$E$19</f>
        <v>Attaché principal de conservation du patrimoine</v>
      </c>
      <c r="E343" s="36" t="s">
        <v>188</v>
      </c>
      <c r="F343" s="51">
        <v>693</v>
      </c>
    </row>
    <row r="344" spans="1:6" x14ac:dyDescent="0.25">
      <c r="A344" s="49" t="str">
        <f t="shared" si="7"/>
        <v>Attaché principal de conservation du patrimoine 2e échelon</v>
      </c>
      <c r="B344" s="37" t="str">
        <f>Filières!$G$14</f>
        <v>Culturelle_patrimoine_bibliothèque</v>
      </c>
      <c r="C344" s="37" t="str">
        <f>Grades!$E$17</f>
        <v>Attaché_conservation_patrimoine</v>
      </c>
      <c r="D344" s="37" t="str">
        <f>Grades!$E$19</f>
        <v>Attaché principal de conservation du patrimoine</v>
      </c>
      <c r="E344" s="36" t="s">
        <v>189</v>
      </c>
      <c r="F344" s="51">
        <v>639</v>
      </c>
    </row>
    <row r="345" spans="1:6" x14ac:dyDescent="0.25">
      <c r="A345" s="49" t="str">
        <f t="shared" si="7"/>
        <v>Attaché principal de conservation du patrimoine 1er échelon</v>
      </c>
      <c r="B345" s="37" t="str">
        <f>Filières!$G$14</f>
        <v>Culturelle_patrimoine_bibliothèque</v>
      </c>
      <c r="C345" s="37" t="str">
        <f>Grades!$E$17</f>
        <v>Attaché_conservation_patrimoine</v>
      </c>
      <c r="D345" s="37" t="str">
        <f>Grades!$E$19</f>
        <v>Attaché principal de conservation du patrimoine</v>
      </c>
      <c r="E345" s="36" t="s">
        <v>190</v>
      </c>
      <c r="F345" s="51">
        <v>593</v>
      </c>
    </row>
    <row r="346" spans="1:6" x14ac:dyDescent="0.25">
      <c r="A346" s="49" t="str">
        <f t="shared" si="7"/>
        <v>Adjoint du patrimoine 11e échelon</v>
      </c>
      <c r="B346" s="37" t="str">
        <f>Filières!$G$14</f>
        <v>Culturelle_patrimoine_bibliothèque</v>
      </c>
      <c r="C346" s="37" t="str">
        <f>Grades!$A$22</f>
        <v>Adjoint_patrimoine</v>
      </c>
      <c r="D346" s="37" t="str">
        <f>Grades!$A$23</f>
        <v>Adjoint du patrimoine</v>
      </c>
      <c r="E346" s="36" t="s">
        <v>180</v>
      </c>
      <c r="F346" s="36">
        <v>432</v>
      </c>
    </row>
    <row r="347" spans="1:6" x14ac:dyDescent="0.25">
      <c r="A347" s="49" t="str">
        <f t="shared" si="7"/>
        <v>Adjoint du patrimoine 10e échelon</v>
      </c>
      <c r="B347" s="37" t="str">
        <f>Filières!$G$14</f>
        <v>Culturelle_patrimoine_bibliothèque</v>
      </c>
      <c r="C347" s="37" t="str">
        <f>Grades!$A$22</f>
        <v>Adjoint_patrimoine</v>
      </c>
      <c r="D347" s="37" t="str">
        <f>Grades!$A$23</f>
        <v>Adjoint du patrimoine</v>
      </c>
      <c r="E347" s="36" t="s">
        <v>181</v>
      </c>
      <c r="F347" s="36">
        <v>419</v>
      </c>
    </row>
    <row r="348" spans="1:6" x14ac:dyDescent="0.25">
      <c r="A348" s="49" t="str">
        <f t="shared" si="7"/>
        <v>Adjoint du patrimoine 9e échelon</v>
      </c>
      <c r="B348" s="37" t="str">
        <f>Filières!$G$14</f>
        <v>Culturelle_patrimoine_bibliothèque</v>
      </c>
      <c r="C348" s="37" t="str">
        <f>Grades!$A$22</f>
        <v>Adjoint_patrimoine</v>
      </c>
      <c r="D348" s="37" t="str">
        <f>Grades!$A$23</f>
        <v>Adjoint du patrimoine</v>
      </c>
      <c r="E348" s="36" t="s">
        <v>182</v>
      </c>
      <c r="F348" s="36">
        <v>401</v>
      </c>
    </row>
    <row r="349" spans="1:6" x14ac:dyDescent="0.25">
      <c r="A349" s="49" t="str">
        <f t="shared" si="7"/>
        <v>Adjoint du patrimoine 8e échelon</v>
      </c>
      <c r="B349" s="37" t="str">
        <f>Filières!$G$14</f>
        <v>Culturelle_patrimoine_bibliothèque</v>
      </c>
      <c r="C349" s="37" t="str">
        <f>Grades!$A$22</f>
        <v>Adjoint_patrimoine</v>
      </c>
      <c r="D349" s="37" t="str">
        <f>Grades!$A$23</f>
        <v>Adjoint du patrimoine</v>
      </c>
      <c r="E349" s="36" t="s">
        <v>183</v>
      </c>
      <c r="F349" s="36">
        <v>387</v>
      </c>
    </row>
    <row r="350" spans="1:6" x14ac:dyDescent="0.25">
      <c r="A350" s="49" t="str">
        <f t="shared" si="7"/>
        <v>Adjoint du patrimoine 7e échelon</v>
      </c>
      <c r="B350" s="37" t="str">
        <f>Filières!$G$14</f>
        <v>Culturelle_patrimoine_bibliothèque</v>
      </c>
      <c r="C350" s="37" t="str">
        <f>Grades!$A$22</f>
        <v>Adjoint_patrimoine</v>
      </c>
      <c r="D350" s="37" t="str">
        <f>Grades!$A$23</f>
        <v>Adjoint du patrimoine</v>
      </c>
      <c r="E350" s="36" t="s">
        <v>184</v>
      </c>
      <c r="F350" s="36">
        <v>381</v>
      </c>
    </row>
    <row r="351" spans="1:6" x14ac:dyDescent="0.25">
      <c r="A351" s="49" t="str">
        <f t="shared" si="7"/>
        <v>Adjoint du patrimoine 6e échelon</v>
      </c>
      <c r="B351" s="37" t="str">
        <f>Filières!$G$14</f>
        <v>Culturelle_patrimoine_bibliothèque</v>
      </c>
      <c r="C351" s="37" t="str">
        <f>Grades!$A$22</f>
        <v>Adjoint_patrimoine</v>
      </c>
      <c r="D351" s="37" t="str">
        <f>Grades!$A$23</f>
        <v>Adjoint du patrimoine</v>
      </c>
      <c r="E351" s="36" t="s">
        <v>185</v>
      </c>
      <c r="F351" s="36">
        <v>378</v>
      </c>
    </row>
    <row r="352" spans="1:6" x14ac:dyDescent="0.25">
      <c r="A352" s="49" t="str">
        <f t="shared" si="7"/>
        <v>Adjoint du patrimoine 5e échelon</v>
      </c>
      <c r="B352" s="37" t="str">
        <f>Filières!$G$14</f>
        <v>Culturelle_patrimoine_bibliothèque</v>
      </c>
      <c r="C352" s="37" t="str">
        <f>Grades!$A$22</f>
        <v>Adjoint_patrimoine</v>
      </c>
      <c r="D352" s="37" t="str">
        <f>Grades!$A$23</f>
        <v>Adjoint du patrimoine</v>
      </c>
      <c r="E352" s="36" t="s">
        <v>186</v>
      </c>
      <c r="F352" s="36">
        <v>374</v>
      </c>
    </row>
    <row r="353" spans="1:6" x14ac:dyDescent="0.25">
      <c r="A353" s="49" t="str">
        <f t="shared" si="7"/>
        <v>Adjoint du patrimoine 4e échelon</v>
      </c>
      <c r="B353" s="37" t="str">
        <f>Filières!$G$14</f>
        <v>Culturelle_patrimoine_bibliothèque</v>
      </c>
      <c r="C353" s="37" t="str">
        <f>Grades!$A$22</f>
        <v>Adjoint_patrimoine</v>
      </c>
      <c r="D353" s="37" t="str">
        <f>Grades!$A$23</f>
        <v>Adjoint du patrimoine</v>
      </c>
      <c r="E353" s="36" t="s">
        <v>187</v>
      </c>
      <c r="F353" s="36">
        <v>371</v>
      </c>
    </row>
    <row r="354" spans="1:6" x14ac:dyDescent="0.25">
      <c r="A354" s="49" t="str">
        <f t="shared" si="7"/>
        <v>Adjoint du patrimoine 3e échelon</v>
      </c>
      <c r="B354" s="37" t="str">
        <f>Filières!$G$14</f>
        <v>Culturelle_patrimoine_bibliothèque</v>
      </c>
      <c r="C354" s="37" t="str">
        <f>Grades!$A$22</f>
        <v>Adjoint_patrimoine</v>
      </c>
      <c r="D354" s="37" t="str">
        <f>Grades!$A$23</f>
        <v>Adjoint du patrimoine</v>
      </c>
      <c r="E354" s="36" t="s">
        <v>188</v>
      </c>
      <c r="F354" s="36">
        <v>370</v>
      </c>
    </row>
    <row r="355" spans="1:6" x14ac:dyDescent="0.25">
      <c r="A355" s="49" t="str">
        <f t="shared" si="7"/>
        <v>Adjoint du patrimoine 2e échelon</v>
      </c>
      <c r="B355" s="37" t="str">
        <f>Filières!$G$14</f>
        <v>Culturelle_patrimoine_bibliothèque</v>
      </c>
      <c r="C355" s="37" t="str">
        <f>Grades!$A$22</f>
        <v>Adjoint_patrimoine</v>
      </c>
      <c r="D355" s="37" t="str">
        <f>Grades!$A$23</f>
        <v>Adjoint du patrimoine</v>
      </c>
      <c r="E355" s="36" t="s">
        <v>189</v>
      </c>
      <c r="F355" s="36">
        <v>368</v>
      </c>
    </row>
    <row r="356" spans="1:6" x14ac:dyDescent="0.25">
      <c r="A356" s="49" t="str">
        <f t="shared" si="7"/>
        <v>Adjoint du patrimoine 1er échelon</v>
      </c>
      <c r="B356" s="37" t="str">
        <f>Filières!$G$14</f>
        <v>Culturelle_patrimoine_bibliothèque</v>
      </c>
      <c r="C356" s="37" t="str">
        <f>Grades!$A$22</f>
        <v>Adjoint_patrimoine</v>
      </c>
      <c r="D356" s="37" t="str">
        <f>Grades!$A$23</f>
        <v>Adjoint du patrimoine</v>
      </c>
      <c r="E356" s="36" t="s">
        <v>190</v>
      </c>
      <c r="F356" s="36">
        <v>367</v>
      </c>
    </row>
    <row r="357" spans="1:6" x14ac:dyDescent="0.25">
      <c r="A357" s="49" t="str">
        <f t="shared" si="7"/>
        <v>Adjoint du patrimoine principal de 2ème classe 12e échelon</v>
      </c>
      <c r="B357" s="37" t="str">
        <f>Filières!$G$14</f>
        <v>Culturelle_patrimoine_bibliothèque</v>
      </c>
      <c r="C357" s="37" t="str">
        <f>Grades!$A$22</f>
        <v>Adjoint_patrimoine</v>
      </c>
      <c r="D357" s="37" t="str">
        <f>Grades!$A$24</f>
        <v>Adjoint du patrimoine principal de 2ème classe</v>
      </c>
      <c r="E357" s="36" t="s">
        <v>191</v>
      </c>
      <c r="F357" s="36">
        <v>486</v>
      </c>
    </row>
    <row r="358" spans="1:6" x14ac:dyDescent="0.25">
      <c r="A358" s="49" t="str">
        <f t="shared" si="7"/>
        <v>Adjoint du patrimoine principal de 2ème classe 11e échelon</v>
      </c>
      <c r="B358" s="37" t="str">
        <f>Filières!$G$14</f>
        <v>Culturelle_patrimoine_bibliothèque</v>
      </c>
      <c r="C358" s="37" t="str">
        <f>Grades!$A$22</f>
        <v>Adjoint_patrimoine</v>
      </c>
      <c r="D358" s="37" t="str">
        <f>Grades!$A$24</f>
        <v>Adjoint du patrimoine principal de 2ème classe</v>
      </c>
      <c r="E358" s="36" t="s">
        <v>180</v>
      </c>
      <c r="F358" s="36">
        <v>473</v>
      </c>
    </row>
    <row r="359" spans="1:6" x14ac:dyDescent="0.25">
      <c r="A359" s="49" t="str">
        <f t="shared" si="7"/>
        <v>Adjoint du patrimoine principal de 2ème classe 10e échelon</v>
      </c>
      <c r="B359" s="37" t="str">
        <f>Filières!$G$14</f>
        <v>Culturelle_patrimoine_bibliothèque</v>
      </c>
      <c r="C359" s="37" t="str">
        <f>Grades!$A$22</f>
        <v>Adjoint_patrimoine</v>
      </c>
      <c r="D359" s="37" t="str">
        <f>Grades!$A$24</f>
        <v>Adjoint du patrimoine principal de 2ème classe</v>
      </c>
      <c r="E359" s="36" t="s">
        <v>181</v>
      </c>
      <c r="F359" s="36">
        <v>461</v>
      </c>
    </row>
    <row r="360" spans="1:6" x14ac:dyDescent="0.25">
      <c r="A360" s="49" t="str">
        <f t="shared" si="7"/>
        <v>Adjoint du patrimoine principal de 2ème classe 9e échelon</v>
      </c>
      <c r="B360" s="37" t="str">
        <f>Filières!$G$14</f>
        <v>Culturelle_patrimoine_bibliothèque</v>
      </c>
      <c r="C360" s="37" t="str">
        <f>Grades!$A$22</f>
        <v>Adjoint_patrimoine</v>
      </c>
      <c r="D360" s="37" t="str">
        <f>Grades!$A$24</f>
        <v>Adjoint du patrimoine principal de 2ème classe</v>
      </c>
      <c r="E360" s="36" t="s">
        <v>182</v>
      </c>
      <c r="F360" s="36">
        <v>446</v>
      </c>
    </row>
    <row r="361" spans="1:6" x14ac:dyDescent="0.25">
      <c r="A361" s="49" t="str">
        <f t="shared" si="7"/>
        <v>Adjoint du patrimoine principal de 2ème classe 8e échelon</v>
      </c>
      <c r="B361" s="37" t="str">
        <f>Filières!$G$14</f>
        <v>Culturelle_patrimoine_bibliothèque</v>
      </c>
      <c r="C361" s="37" t="str">
        <f>Grades!$A$22</f>
        <v>Adjoint_patrimoine</v>
      </c>
      <c r="D361" s="37" t="str">
        <f>Grades!$A$24</f>
        <v>Adjoint du patrimoine principal de 2ème classe</v>
      </c>
      <c r="E361" s="36" t="s">
        <v>183</v>
      </c>
      <c r="F361" s="36">
        <v>430</v>
      </c>
    </row>
    <row r="362" spans="1:6" x14ac:dyDescent="0.25">
      <c r="A362" s="49" t="str">
        <f t="shared" si="7"/>
        <v>Adjoint du patrimoine principal de 2ème classe 7e échelon</v>
      </c>
      <c r="B362" s="37" t="str">
        <f>Filières!$G$14</f>
        <v>Culturelle_patrimoine_bibliothèque</v>
      </c>
      <c r="C362" s="37" t="str">
        <f>Grades!$A$22</f>
        <v>Adjoint_patrimoine</v>
      </c>
      <c r="D362" s="37" t="str">
        <f>Grades!$A$24</f>
        <v>Adjoint du patrimoine principal de 2ème classe</v>
      </c>
      <c r="E362" s="36" t="s">
        <v>184</v>
      </c>
      <c r="F362" s="36">
        <v>416</v>
      </c>
    </row>
    <row r="363" spans="1:6" x14ac:dyDescent="0.25">
      <c r="A363" s="49" t="str">
        <f t="shared" si="7"/>
        <v>Adjoint du patrimoine principal de 2ème classe 6e échelon</v>
      </c>
      <c r="B363" s="37" t="str">
        <f>Filières!$G$14</f>
        <v>Culturelle_patrimoine_bibliothèque</v>
      </c>
      <c r="C363" s="37" t="str">
        <f>Grades!$A$22</f>
        <v>Adjoint_patrimoine</v>
      </c>
      <c r="D363" s="37" t="str">
        <f>Grades!$A$24</f>
        <v>Adjoint du patrimoine principal de 2ème classe</v>
      </c>
      <c r="E363" s="36" t="s">
        <v>185</v>
      </c>
      <c r="F363" s="36">
        <v>404</v>
      </c>
    </row>
    <row r="364" spans="1:6" x14ac:dyDescent="0.25">
      <c r="A364" s="49" t="str">
        <f t="shared" si="7"/>
        <v>Adjoint du patrimoine principal de 2ème classe 5e échelon</v>
      </c>
      <c r="B364" s="37" t="str">
        <f>Filières!$G$14</f>
        <v>Culturelle_patrimoine_bibliothèque</v>
      </c>
      <c r="C364" s="37" t="str">
        <f>Grades!$A$22</f>
        <v>Adjoint_patrimoine</v>
      </c>
      <c r="D364" s="37" t="str">
        <f>Grades!$A$24</f>
        <v>Adjoint du patrimoine principal de 2ème classe</v>
      </c>
      <c r="E364" s="36" t="s">
        <v>186</v>
      </c>
      <c r="F364" s="36">
        <v>396</v>
      </c>
    </row>
    <row r="365" spans="1:6" x14ac:dyDescent="0.25">
      <c r="A365" s="49" t="str">
        <f t="shared" si="7"/>
        <v>Adjoint du patrimoine principal de 2ème classe 4e échelon</v>
      </c>
      <c r="B365" s="37" t="str">
        <f>Filières!$G$14</f>
        <v>Culturelle_patrimoine_bibliothèque</v>
      </c>
      <c r="C365" s="37" t="str">
        <f>Grades!$A$22</f>
        <v>Adjoint_patrimoine</v>
      </c>
      <c r="D365" s="37" t="str">
        <f>Grades!$A$24</f>
        <v>Adjoint du patrimoine principal de 2ème classe</v>
      </c>
      <c r="E365" s="36" t="s">
        <v>187</v>
      </c>
      <c r="F365" s="36">
        <v>387</v>
      </c>
    </row>
    <row r="366" spans="1:6" x14ac:dyDescent="0.25">
      <c r="A366" s="49" t="str">
        <f t="shared" si="7"/>
        <v>Adjoint du patrimoine principal de 2ème classe 3e échelon</v>
      </c>
      <c r="B366" s="37" t="str">
        <f>Filières!$G$14</f>
        <v>Culturelle_patrimoine_bibliothèque</v>
      </c>
      <c r="C366" s="37" t="str">
        <f>Grades!$A$22</f>
        <v>Adjoint_patrimoine</v>
      </c>
      <c r="D366" s="37" t="str">
        <f>Grades!$A$24</f>
        <v>Adjoint du patrimoine principal de 2ème classe</v>
      </c>
      <c r="E366" s="36" t="s">
        <v>188</v>
      </c>
      <c r="F366" s="36">
        <v>376</v>
      </c>
    </row>
    <row r="367" spans="1:6" x14ac:dyDescent="0.25">
      <c r="A367" s="49" t="str">
        <f t="shared" si="7"/>
        <v>Adjoint du patrimoine principal de 2ème classe 2e échelon</v>
      </c>
      <c r="B367" s="37" t="str">
        <f>Filières!$G$14</f>
        <v>Culturelle_patrimoine_bibliothèque</v>
      </c>
      <c r="C367" s="37" t="str">
        <f>Grades!$A$22</f>
        <v>Adjoint_patrimoine</v>
      </c>
      <c r="D367" s="37" t="str">
        <f>Grades!$A$24</f>
        <v>Adjoint du patrimoine principal de 2ème classe</v>
      </c>
      <c r="E367" s="36" t="s">
        <v>189</v>
      </c>
      <c r="F367" s="36">
        <v>371</v>
      </c>
    </row>
    <row r="368" spans="1:6" x14ac:dyDescent="0.25">
      <c r="A368" s="49" t="str">
        <f t="shared" si="7"/>
        <v>Adjoint du patrimoine principal de 2ème classe 1er échelon</v>
      </c>
      <c r="B368" s="37" t="str">
        <f>Filières!$G$14</f>
        <v>Culturelle_patrimoine_bibliothèque</v>
      </c>
      <c r="C368" s="37" t="str">
        <f>Grades!$A$22</f>
        <v>Adjoint_patrimoine</v>
      </c>
      <c r="D368" s="37" t="str">
        <f>Grades!$A$24</f>
        <v>Adjoint du patrimoine principal de 2ème classe</v>
      </c>
      <c r="E368" s="36" t="s">
        <v>190</v>
      </c>
      <c r="F368" s="36">
        <v>368</v>
      </c>
    </row>
    <row r="369" spans="1:6" x14ac:dyDescent="0.25">
      <c r="A369" s="49" t="str">
        <f t="shared" si="7"/>
        <v>Adjoint du patrimoine principal de 1ère classe 10e échelon</v>
      </c>
      <c r="B369" s="37" t="str">
        <f>Filières!$G$14</f>
        <v>Culturelle_patrimoine_bibliothèque</v>
      </c>
      <c r="C369" s="37" t="str">
        <f>Grades!$A$22</f>
        <v>Adjoint_patrimoine</v>
      </c>
      <c r="D369" s="37" t="str">
        <f>Grades!$A$25</f>
        <v>Adjoint du patrimoine principal de 1ère classe</v>
      </c>
      <c r="E369" s="36" t="s">
        <v>181</v>
      </c>
      <c r="F369" s="36">
        <v>558</v>
      </c>
    </row>
    <row r="370" spans="1:6" x14ac:dyDescent="0.25">
      <c r="A370" s="49" t="str">
        <f t="shared" si="7"/>
        <v>Adjoint du patrimoine principal de 1ère classe 9e échelon</v>
      </c>
      <c r="B370" s="37" t="str">
        <f>Filières!$G$14</f>
        <v>Culturelle_patrimoine_bibliothèque</v>
      </c>
      <c r="C370" s="37" t="str">
        <f>Grades!$A$22</f>
        <v>Adjoint_patrimoine</v>
      </c>
      <c r="D370" s="37" t="str">
        <f>Grades!$A$25</f>
        <v>Adjoint du patrimoine principal de 1ère classe</v>
      </c>
      <c r="E370" s="36" t="s">
        <v>182</v>
      </c>
      <c r="F370" s="36">
        <v>525</v>
      </c>
    </row>
    <row r="371" spans="1:6" x14ac:dyDescent="0.25">
      <c r="A371" s="49" t="str">
        <f t="shared" si="7"/>
        <v>Adjoint du patrimoine principal de 1ère classe 8e échelon</v>
      </c>
      <c r="B371" s="37" t="str">
        <f>Filières!$G$14</f>
        <v>Culturelle_patrimoine_bibliothèque</v>
      </c>
      <c r="C371" s="37" t="str">
        <f>Grades!$A$22</f>
        <v>Adjoint_patrimoine</v>
      </c>
      <c r="D371" s="37" t="str">
        <f>Grades!$A$25</f>
        <v>Adjoint du patrimoine principal de 1ère classe</v>
      </c>
      <c r="E371" s="36" t="s">
        <v>183</v>
      </c>
      <c r="F371" s="36">
        <v>499</v>
      </c>
    </row>
    <row r="372" spans="1:6" x14ac:dyDescent="0.25">
      <c r="A372" s="49" t="str">
        <f t="shared" si="7"/>
        <v>Adjoint du patrimoine principal de 1ère classe 7e échelon</v>
      </c>
      <c r="B372" s="37" t="str">
        <f>Filières!$G$14</f>
        <v>Culturelle_patrimoine_bibliothèque</v>
      </c>
      <c r="C372" s="37" t="str">
        <f>Grades!$A$22</f>
        <v>Adjoint_patrimoine</v>
      </c>
      <c r="D372" s="37" t="str">
        <f>Grades!$A$25</f>
        <v>Adjoint du patrimoine principal de 1ère classe</v>
      </c>
      <c r="E372" s="36" t="s">
        <v>184</v>
      </c>
      <c r="F372" s="36">
        <v>478</v>
      </c>
    </row>
    <row r="373" spans="1:6" x14ac:dyDescent="0.25">
      <c r="A373" s="49" t="str">
        <f t="shared" si="7"/>
        <v>Adjoint du patrimoine principal de 1ère classe 6e échelon</v>
      </c>
      <c r="B373" s="37" t="str">
        <f>Filières!$G$14</f>
        <v>Culturelle_patrimoine_bibliothèque</v>
      </c>
      <c r="C373" s="37" t="str">
        <f>Grades!$A$22</f>
        <v>Adjoint_patrimoine</v>
      </c>
      <c r="D373" s="37" t="str">
        <f>Grades!$A$25</f>
        <v>Adjoint du patrimoine principal de 1ère classe</v>
      </c>
      <c r="E373" s="36" t="s">
        <v>185</v>
      </c>
      <c r="F373" s="36">
        <v>460</v>
      </c>
    </row>
    <row r="374" spans="1:6" x14ac:dyDescent="0.25">
      <c r="A374" s="49" t="str">
        <f t="shared" si="7"/>
        <v>Adjoint du patrimoine principal de 1ère classe 5e échelon</v>
      </c>
      <c r="B374" s="37" t="str">
        <f>Filières!$G$14</f>
        <v>Culturelle_patrimoine_bibliothèque</v>
      </c>
      <c r="C374" s="37" t="str">
        <f>Grades!$A$22</f>
        <v>Adjoint_patrimoine</v>
      </c>
      <c r="D374" s="37" t="str">
        <f>Grades!$A$25</f>
        <v>Adjoint du patrimoine principal de 1ère classe</v>
      </c>
      <c r="E374" s="36" t="s">
        <v>186</v>
      </c>
      <c r="F374" s="36">
        <v>448</v>
      </c>
    </row>
    <row r="375" spans="1:6" x14ac:dyDescent="0.25">
      <c r="A375" s="49" t="str">
        <f t="shared" si="7"/>
        <v>Adjoint du patrimoine principal de 1ère classe 4e échelon</v>
      </c>
      <c r="B375" s="37" t="str">
        <f>Filières!$G$14</f>
        <v>Culturelle_patrimoine_bibliothèque</v>
      </c>
      <c r="C375" s="37" t="str">
        <f>Grades!$A$22</f>
        <v>Adjoint_patrimoine</v>
      </c>
      <c r="D375" s="37" t="str">
        <f>Grades!$A$25</f>
        <v>Adjoint du patrimoine principal de 1ère classe</v>
      </c>
      <c r="E375" s="36" t="s">
        <v>187</v>
      </c>
      <c r="F375" s="36">
        <v>430</v>
      </c>
    </row>
    <row r="376" spans="1:6" x14ac:dyDescent="0.25">
      <c r="A376" s="49" t="str">
        <f t="shared" si="7"/>
        <v>Adjoint du patrimoine principal de 1ère classe 3e échelon</v>
      </c>
      <c r="B376" s="37" t="str">
        <f>Filières!$G$14</f>
        <v>Culturelle_patrimoine_bibliothèque</v>
      </c>
      <c r="C376" s="37" t="str">
        <f>Grades!$A$22</f>
        <v>Adjoint_patrimoine</v>
      </c>
      <c r="D376" s="37" t="str">
        <f>Grades!$A$25</f>
        <v>Adjoint du patrimoine principal de 1ère classe</v>
      </c>
      <c r="E376" s="36" t="s">
        <v>188</v>
      </c>
      <c r="F376" s="36">
        <v>412</v>
      </c>
    </row>
    <row r="377" spans="1:6" x14ac:dyDescent="0.25">
      <c r="A377" s="49" t="str">
        <f t="shared" si="7"/>
        <v>Adjoint du patrimoine principal de 1ère classe 2e échelon</v>
      </c>
      <c r="B377" s="37" t="str">
        <f>Filières!$G$14</f>
        <v>Culturelle_patrimoine_bibliothèque</v>
      </c>
      <c r="C377" s="37" t="str">
        <f>Grades!$A$22</f>
        <v>Adjoint_patrimoine</v>
      </c>
      <c r="D377" s="37" t="str">
        <f>Grades!$A$25</f>
        <v>Adjoint du patrimoine principal de 1ère classe</v>
      </c>
      <c r="E377" s="36" t="s">
        <v>189</v>
      </c>
      <c r="F377" s="36">
        <v>397</v>
      </c>
    </row>
    <row r="378" spans="1:6" x14ac:dyDescent="0.25">
      <c r="A378" s="49" t="str">
        <f t="shared" si="7"/>
        <v>Adjoint du patrimoine principal de 1ère classe 1er échelon</v>
      </c>
      <c r="B378" s="37" t="str">
        <f>Filières!$G$14</f>
        <v>Culturelle_patrimoine_bibliothèque</v>
      </c>
      <c r="C378" s="37" t="str">
        <f>Grades!$A$22</f>
        <v>Adjoint_patrimoine</v>
      </c>
      <c r="D378" s="37" t="str">
        <f>Grades!$A$25</f>
        <v>Adjoint du patrimoine principal de 1ère classe</v>
      </c>
      <c r="E378" s="36" t="s">
        <v>190</v>
      </c>
      <c r="F378" s="36">
        <v>388</v>
      </c>
    </row>
    <row r="379" spans="1:6" x14ac:dyDescent="0.25">
      <c r="A379" s="49" t="str">
        <f t="shared" si="7"/>
        <v>Conservateur de bibliothèque 7e échelon</v>
      </c>
      <c r="B379" s="37" t="str">
        <f>Filières!$G$14</f>
        <v>Culturelle_patrimoine_bibliothèque</v>
      </c>
      <c r="C379" s="37" t="str">
        <f>Grades!$C$22</f>
        <v>Conservateur_bibliothèque</v>
      </c>
      <c r="D379" s="37" t="str">
        <f>Grades!$C$23</f>
        <v>Conservateur de bibliothèque</v>
      </c>
      <c r="E379" s="36" t="s">
        <v>184</v>
      </c>
      <c r="F379" s="36">
        <v>862</v>
      </c>
    </row>
    <row r="380" spans="1:6" x14ac:dyDescent="0.25">
      <c r="A380" s="49" t="str">
        <f t="shared" si="7"/>
        <v>Conservateur de bibliothèque 6e échelon</v>
      </c>
      <c r="B380" s="37" t="str">
        <f>Filières!$G$14</f>
        <v>Culturelle_patrimoine_bibliothèque</v>
      </c>
      <c r="C380" s="37" t="str">
        <f>Grades!$C$22</f>
        <v>Conservateur_bibliothèque</v>
      </c>
      <c r="D380" s="37" t="str">
        <f>Grades!$C$23</f>
        <v>Conservateur de bibliothèque</v>
      </c>
      <c r="E380" s="36" t="s">
        <v>185</v>
      </c>
      <c r="F380" s="51">
        <v>787</v>
      </c>
    </row>
    <row r="381" spans="1:6" x14ac:dyDescent="0.25">
      <c r="A381" s="49" t="str">
        <f t="shared" si="7"/>
        <v>Conservateur de bibliothèque 5e échelon</v>
      </c>
      <c r="B381" s="37" t="str">
        <f>Filières!$G$14</f>
        <v>Culturelle_patrimoine_bibliothèque</v>
      </c>
      <c r="C381" s="37" t="str">
        <f>Grades!$C$22</f>
        <v>Conservateur_bibliothèque</v>
      </c>
      <c r="D381" s="37" t="str">
        <f>Grades!$C$23</f>
        <v>Conservateur de bibliothèque</v>
      </c>
      <c r="E381" s="36" t="s">
        <v>186</v>
      </c>
      <c r="F381" s="51">
        <v>713</v>
      </c>
    </row>
    <row r="382" spans="1:6" x14ac:dyDescent="0.25">
      <c r="A382" s="49" t="str">
        <f t="shared" si="7"/>
        <v>Conservateur de bibliothèque 4e échelon</v>
      </c>
      <c r="B382" s="37" t="str">
        <f>Filières!$G$14</f>
        <v>Culturelle_patrimoine_bibliothèque</v>
      </c>
      <c r="C382" s="37" t="str">
        <f>Grades!$C$22</f>
        <v>Conservateur_bibliothèque</v>
      </c>
      <c r="D382" s="37" t="str">
        <f>Grades!$C$23</f>
        <v>Conservateur de bibliothèque</v>
      </c>
      <c r="E382" s="36" t="s">
        <v>187</v>
      </c>
      <c r="F382" s="51">
        <v>659</v>
      </c>
    </row>
    <row r="383" spans="1:6" x14ac:dyDescent="0.25">
      <c r="A383" s="49" t="str">
        <f t="shared" si="7"/>
        <v>Conservateur de bibliothèque 3e échelon</v>
      </c>
      <c r="B383" s="37" t="str">
        <f>Filières!$G$14</f>
        <v>Culturelle_patrimoine_bibliothèque</v>
      </c>
      <c r="C383" s="37" t="str">
        <f>Grades!$C$22</f>
        <v>Conservateur_bibliothèque</v>
      </c>
      <c r="D383" s="37" t="str">
        <f>Grades!$C$23</f>
        <v>Conservateur de bibliothèque</v>
      </c>
      <c r="E383" s="36" t="s">
        <v>188</v>
      </c>
      <c r="F383" s="51">
        <v>605</v>
      </c>
    </row>
    <row r="384" spans="1:6" x14ac:dyDescent="0.25">
      <c r="A384" s="49" t="str">
        <f t="shared" si="7"/>
        <v>Conservateur de bibliothèque 2e échelon</v>
      </c>
      <c r="B384" s="37" t="str">
        <f>Filières!$G$14</f>
        <v>Culturelle_patrimoine_bibliothèque</v>
      </c>
      <c r="C384" s="37" t="str">
        <f>Grades!$C$22</f>
        <v>Conservateur_bibliothèque</v>
      </c>
      <c r="D384" s="37" t="str">
        <f>Grades!$C$23</f>
        <v>Conservateur de bibliothèque</v>
      </c>
      <c r="E384" s="36" t="s">
        <v>189</v>
      </c>
      <c r="F384" s="51">
        <v>551</v>
      </c>
    </row>
    <row r="385" spans="1:6" x14ac:dyDescent="0.25">
      <c r="A385" s="49" t="str">
        <f t="shared" ref="A385:A447" si="8">D385&amp;" "&amp;E385</f>
        <v>Conservateur de bibliothèque 1er échelon</v>
      </c>
      <c r="B385" s="37" t="str">
        <f>Filières!$G$14</f>
        <v>Culturelle_patrimoine_bibliothèque</v>
      </c>
      <c r="C385" s="37" t="str">
        <f>Grades!$C$22</f>
        <v>Conservateur_bibliothèque</v>
      </c>
      <c r="D385" s="37" t="str">
        <f>Grades!$C$23</f>
        <v>Conservateur de bibliothèque</v>
      </c>
      <c r="E385" s="36" t="s">
        <v>190</v>
      </c>
      <c r="F385" s="51">
        <v>510</v>
      </c>
    </row>
    <row r="386" spans="1:6" x14ac:dyDescent="0.25">
      <c r="A386" s="49" t="str">
        <f t="shared" si="8"/>
        <v>Conservateur de bibliothèque Echelon de stage</v>
      </c>
      <c r="B386" s="37" t="str">
        <f>Filières!$G$14</f>
        <v>Culturelle_patrimoine_bibliothèque</v>
      </c>
      <c r="C386" s="37" t="str">
        <f>Grades!$C$22</f>
        <v>Conservateur_bibliothèque</v>
      </c>
      <c r="D386" s="37" t="str">
        <f>Grades!$C$23</f>
        <v>Conservateur de bibliothèque</v>
      </c>
      <c r="E386" s="36" t="s">
        <v>304</v>
      </c>
      <c r="F386" s="36">
        <v>470</v>
      </c>
    </row>
    <row r="387" spans="1:6" x14ac:dyDescent="0.25">
      <c r="A387" s="49" t="str">
        <f t="shared" si="8"/>
        <v>Conservateur de bibliothèque 2e échelon (élève)</v>
      </c>
      <c r="B387" s="37" t="str">
        <f>Filières!$G$14</f>
        <v>Culturelle_patrimoine_bibliothèque</v>
      </c>
      <c r="C387" s="37" t="str">
        <f>Grades!$C$22</f>
        <v>Conservateur_bibliothèque</v>
      </c>
      <c r="D387" s="37" t="str">
        <f>Grades!$C$23</f>
        <v>Conservateur de bibliothèque</v>
      </c>
      <c r="E387" s="36" t="s">
        <v>274</v>
      </c>
      <c r="F387" s="51">
        <v>459</v>
      </c>
    </row>
    <row r="388" spans="1:6" x14ac:dyDescent="0.25">
      <c r="A388" s="49" t="str">
        <f t="shared" si="8"/>
        <v>Conservateur de bibliothèque 1er échelon (élève)</v>
      </c>
      <c r="B388" s="37" t="str">
        <f>Filières!$G$14</f>
        <v>Culturelle_patrimoine_bibliothèque</v>
      </c>
      <c r="C388" s="37" t="str">
        <f>Grades!$C$22</f>
        <v>Conservateur_bibliothèque</v>
      </c>
      <c r="D388" s="37" t="str">
        <f>Grades!$C$23</f>
        <v>Conservateur de bibliothèque</v>
      </c>
      <c r="E388" s="36" t="s">
        <v>275</v>
      </c>
      <c r="F388" s="51">
        <v>416</v>
      </c>
    </row>
    <row r="389" spans="1:6" x14ac:dyDescent="0.25">
      <c r="A389" s="49" t="str">
        <f t="shared" si="8"/>
        <v>Conservateur en chef de bibliothèque 6e échelon</v>
      </c>
      <c r="B389" s="37" t="str">
        <f>Filières!$G$14</f>
        <v>Culturelle_patrimoine_bibliothèque</v>
      </c>
      <c r="C389" s="37" t="str">
        <f>Grades!$C$22</f>
        <v>Conservateur_bibliothèque</v>
      </c>
      <c r="D389" s="37" t="str">
        <f>Grades!$C$24</f>
        <v>Conservateur en chef de bibliothèque</v>
      </c>
      <c r="E389" s="36" t="s">
        <v>185</v>
      </c>
      <c r="F389" s="51" t="s">
        <v>278</v>
      </c>
    </row>
    <row r="390" spans="1:6" x14ac:dyDescent="0.25">
      <c r="A390" s="49" t="str">
        <f t="shared" si="8"/>
        <v>Conservateur en chef de bibliothèque 5e échelon</v>
      </c>
      <c r="B390" s="37" t="str">
        <f>Filières!$G$14</f>
        <v>Culturelle_patrimoine_bibliothèque</v>
      </c>
      <c r="C390" s="37" t="str">
        <f>Grades!$C$22</f>
        <v>Conservateur_bibliothèque</v>
      </c>
      <c r="D390" s="37" t="str">
        <f>Grades!$C$24</f>
        <v>Conservateur en chef de bibliothèque</v>
      </c>
      <c r="E390" s="36" t="s">
        <v>186</v>
      </c>
      <c r="F390" s="51">
        <v>1027</v>
      </c>
    </row>
    <row r="391" spans="1:6" x14ac:dyDescent="0.25">
      <c r="A391" s="49" t="str">
        <f t="shared" si="8"/>
        <v>Conservateur en chef de bibliothèque 4e échelon</v>
      </c>
      <c r="B391" s="37" t="str">
        <f>Filières!$G$14</f>
        <v>Culturelle_patrimoine_bibliothèque</v>
      </c>
      <c r="C391" s="37" t="str">
        <f>Grades!$C$22</f>
        <v>Conservateur_bibliothèque</v>
      </c>
      <c r="D391" s="37" t="str">
        <f>Grades!$C$24</f>
        <v>Conservateur en chef de bibliothèque</v>
      </c>
      <c r="E391" s="36" t="s">
        <v>187</v>
      </c>
      <c r="F391" s="51">
        <v>977</v>
      </c>
    </row>
    <row r="392" spans="1:6" x14ac:dyDescent="0.25">
      <c r="A392" s="49" t="str">
        <f t="shared" si="8"/>
        <v>Conservateur en chef de bibliothèque 3e échelon</v>
      </c>
      <c r="B392" s="37" t="str">
        <f>Filières!$G$14</f>
        <v>Culturelle_patrimoine_bibliothèque</v>
      </c>
      <c r="C392" s="37" t="str">
        <f>Grades!$C$22</f>
        <v>Conservateur_bibliothèque</v>
      </c>
      <c r="D392" s="37" t="str">
        <f>Grades!$C$24</f>
        <v>Conservateur en chef de bibliothèque</v>
      </c>
      <c r="E392" s="36" t="s">
        <v>188</v>
      </c>
      <c r="F392" s="51">
        <v>883</v>
      </c>
    </row>
    <row r="393" spans="1:6" x14ac:dyDescent="0.25">
      <c r="A393" s="49" t="str">
        <f t="shared" si="8"/>
        <v>Conservateur en chef de bibliothèque 2e échelon</v>
      </c>
      <c r="B393" s="37" t="str">
        <f>Filières!$G$14</f>
        <v>Culturelle_patrimoine_bibliothèque</v>
      </c>
      <c r="C393" s="37" t="str">
        <f>Grades!$C$22</f>
        <v>Conservateur_bibliothèque</v>
      </c>
      <c r="D393" s="37" t="str">
        <f>Grades!$C$24</f>
        <v>Conservateur en chef de bibliothèque</v>
      </c>
      <c r="E393" s="36" t="s">
        <v>189</v>
      </c>
      <c r="F393" s="51">
        <v>792</v>
      </c>
    </row>
    <row r="394" spans="1:6" x14ac:dyDescent="0.25">
      <c r="A394" s="49" t="str">
        <f t="shared" si="8"/>
        <v>Conservateur en chef de bibliothèque 1er échelon</v>
      </c>
      <c r="B394" s="37" t="str">
        <f>Filières!$G$14</f>
        <v>Culturelle_patrimoine_bibliothèque</v>
      </c>
      <c r="C394" s="37" t="str">
        <f>Grades!$C$22</f>
        <v>Conservateur_bibliothèque</v>
      </c>
      <c r="D394" s="37" t="str">
        <f>Grades!$C$24</f>
        <v>Conservateur en chef de bibliothèque</v>
      </c>
      <c r="E394" s="36" t="s">
        <v>190</v>
      </c>
      <c r="F394" s="51">
        <v>713</v>
      </c>
    </row>
    <row r="395" spans="1:6" x14ac:dyDescent="0.25">
      <c r="A395" s="49" t="str">
        <f t="shared" si="8"/>
        <v>Bibliothécaire 11e échelon</v>
      </c>
      <c r="B395" s="37" t="str">
        <f>Filières!$G$14</f>
        <v>Culturelle_patrimoine_bibliothèque</v>
      </c>
      <c r="C395" s="37" t="str">
        <f>Grades!$E$22</f>
        <v>Bibliothécaire</v>
      </c>
      <c r="D395" s="37" t="str">
        <f>Grades!$E$23</f>
        <v>Bibliothécaire</v>
      </c>
      <c r="E395" s="36" t="s">
        <v>180</v>
      </c>
      <c r="F395" s="36">
        <v>821</v>
      </c>
    </row>
    <row r="396" spans="1:6" x14ac:dyDescent="0.25">
      <c r="A396" s="49" t="str">
        <f t="shared" si="8"/>
        <v>Bibliothécaire 10e échelon</v>
      </c>
      <c r="B396" s="37" t="str">
        <f>Filières!$G$14</f>
        <v>Culturelle_patrimoine_bibliothèque</v>
      </c>
      <c r="C396" s="37" t="str">
        <f>Grades!$E$22</f>
        <v>Bibliothécaire</v>
      </c>
      <c r="D396" s="37" t="str">
        <f>Grades!$E$23</f>
        <v>Bibliothécaire</v>
      </c>
      <c r="E396" s="36" t="s">
        <v>181</v>
      </c>
      <c r="F396" s="36">
        <v>778</v>
      </c>
    </row>
    <row r="397" spans="1:6" x14ac:dyDescent="0.25">
      <c r="A397" s="49" t="str">
        <f t="shared" si="8"/>
        <v>Bibliothécaire 9e échelon</v>
      </c>
      <c r="B397" s="37" t="str">
        <f>Filières!$G$14</f>
        <v>Culturelle_patrimoine_bibliothèque</v>
      </c>
      <c r="C397" s="37" t="str">
        <f>Grades!$E$22</f>
        <v>Bibliothécaire</v>
      </c>
      <c r="D397" s="37" t="str">
        <f>Grades!$E$23</f>
        <v>Bibliothécaire</v>
      </c>
      <c r="E397" s="36" t="s">
        <v>182</v>
      </c>
      <c r="F397" s="36">
        <v>732</v>
      </c>
    </row>
    <row r="398" spans="1:6" x14ac:dyDescent="0.25">
      <c r="A398" s="49" t="str">
        <f t="shared" si="8"/>
        <v>Bibliothécaire 8e échelon</v>
      </c>
      <c r="B398" s="37" t="str">
        <f>Filières!$G$14</f>
        <v>Culturelle_patrimoine_bibliothèque</v>
      </c>
      <c r="C398" s="37" t="str">
        <f>Grades!$E$22</f>
        <v>Bibliothécaire</v>
      </c>
      <c r="D398" s="37" t="str">
        <f>Grades!$E$23</f>
        <v>Bibliothécaire</v>
      </c>
      <c r="E398" s="36" t="s">
        <v>183</v>
      </c>
      <c r="F398" s="36">
        <v>693</v>
      </c>
    </row>
    <row r="399" spans="1:6" x14ac:dyDescent="0.25">
      <c r="A399" s="49" t="str">
        <f t="shared" si="8"/>
        <v>Bibliothécaire 7e échelon</v>
      </c>
      <c r="B399" s="37" t="str">
        <f>Filières!$G$14</f>
        <v>Culturelle_patrimoine_bibliothèque</v>
      </c>
      <c r="C399" s="37" t="str">
        <f>Grades!$E$22</f>
        <v>Bibliothécaire</v>
      </c>
      <c r="D399" s="37" t="str">
        <f>Grades!$E$23</f>
        <v>Bibliothécaire</v>
      </c>
      <c r="E399" s="36" t="s">
        <v>184</v>
      </c>
      <c r="F399" s="36">
        <v>653</v>
      </c>
    </row>
    <row r="400" spans="1:6" x14ac:dyDescent="0.25">
      <c r="A400" s="49" t="str">
        <f t="shared" si="8"/>
        <v>Bibliothécaire 6e échelon</v>
      </c>
      <c r="B400" s="37" t="str">
        <f>Filières!$G$14</f>
        <v>Culturelle_patrimoine_bibliothèque</v>
      </c>
      <c r="C400" s="37" t="str">
        <f>Grades!$E$22</f>
        <v>Bibliothécaire</v>
      </c>
      <c r="D400" s="37" t="str">
        <f>Grades!$E$23</f>
        <v>Bibliothécaire</v>
      </c>
      <c r="E400" s="36" t="s">
        <v>185</v>
      </c>
      <c r="F400" s="51">
        <v>611</v>
      </c>
    </row>
    <row r="401" spans="1:6" x14ac:dyDescent="0.25">
      <c r="A401" s="49" t="str">
        <f t="shared" si="8"/>
        <v>Bibliothécaire 5e échelon</v>
      </c>
      <c r="B401" s="37" t="str">
        <f>Filières!$G$14</f>
        <v>Culturelle_patrimoine_bibliothèque</v>
      </c>
      <c r="C401" s="37" t="str">
        <f>Grades!$E$22</f>
        <v>Bibliothécaire</v>
      </c>
      <c r="D401" s="37" t="str">
        <f>Grades!$E$23</f>
        <v>Bibliothécaire</v>
      </c>
      <c r="E401" s="36" t="s">
        <v>186</v>
      </c>
      <c r="F401" s="51">
        <v>567</v>
      </c>
    </row>
    <row r="402" spans="1:6" x14ac:dyDescent="0.25">
      <c r="A402" s="49" t="str">
        <f t="shared" si="8"/>
        <v>Bibliothécaire 4e échelon</v>
      </c>
      <c r="B402" s="37" t="str">
        <f>Filières!$G$14</f>
        <v>Culturelle_patrimoine_bibliothèque</v>
      </c>
      <c r="C402" s="37" t="str">
        <f>Grades!$E$22</f>
        <v>Bibliothécaire</v>
      </c>
      <c r="D402" s="37" t="str">
        <f>Grades!$E$23</f>
        <v>Bibliothécaire</v>
      </c>
      <c r="E402" s="36" t="s">
        <v>187</v>
      </c>
      <c r="F402" s="51">
        <v>525</v>
      </c>
    </row>
    <row r="403" spans="1:6" x14ac:dyDescent="0.25">
      <c r="A403" s="49" t="str">
        <f t="shared" si="8"/>
        <v>Bibliothécaire 3e échelon</v>
      </c>
      <c r="B403" s="37" t="str">
        <f>Filières!$G$14</f>
        <v>Culturelle_patrimoine_bibliothèque</v>
      </c>
      <c r="C403" s="37" t="str">
        <f>Grades!$E$22</f>
        <v>Bibliothécaire</v>
      </c>
      <c r="D403" s="37" t="str">
        <f>Grades!$E$23</f>
        <v>Bibliothécaire</v>
      </c>
      <c r="E403" s="36" t="s">
        <v>188</v>
      </c>
      <c r="F403" s="51">
        <v>499</v>
      </c>
    </row>
    <row r="404" spans="1:6" x14ac:dyDescent="0.25">
      <c r="A404" s="49" t="str">
        <f t="shared" si="8"/>
        <v>Bibliothécaire 2e échelon</v>
      </c>
      <c r="B404" s="37" t="str">
        <f>Filières!$G$14</f>
        <v>Culturelle_patrimoine_bibliothèque</v>
      </c>
      <c r="C404" s="37" t="str">
        <f>Grades!$E$22</f>
        <v>Bibliothécaire</v>
      </c>
      <c r="D404" s="37" t="str">
        <f>Grades!$E$23</f>
        <v>Bibliothécaire</v>
      </c>
      <c r="E404" s="36" t="s">
        <v>189</v>
      </c>
      <c r="F404" s="51">
        <v>469</v>
      </c>
    </row>
    <row r="405" spans="1:6" x14ac:dyDescent="0.25">
      <c r="A405" s="49" t="str">
        <f t="shared" si="8"/>
        <v>Bibliothécaire 1er échelon</v>
      </c>
      <c r="B405" s="37" t="str">
        <f>Filières!$G$14</f>
        <v>Culturelle_patrimoine_bibliothèque</v>
      </c>
      <c r="C405" s="37" t="str">
        <f>Grades!$E$22</f>
        <v>Bibliothécaire</v>
      </c>
      <c r="D405" s="37" t="str">
        <f>Grades!$E$23</f>
        <v>Bibliothécaire</v>
      </c>
      <c r="E405" s="36" t="s">
        <v>190</v>
      </c>
      <c r="F405" s="51">
        <v>444</v>
      </c>
    </row>
    <row r="406" spans="1:6" x14ac:dyDescent="0.25">
      <c r="A406" s="49" t="str">
        <f t="shared" si="8"/>
        <v>Bibliothécaire principal 10e échelon</v>
      </c>
      <c r="B406" s="37" t="str">
        <f>Filières!$G$14</f>
        <v>Culturelle_patrimoine_bibliothèque</v>
      </c>
      <c r="C406" s="37" t="str">
        <f>Grades!$E$22</f>
        <v>Bibliothécaire</v>
      </c>
      <c r="D406" s="37" t="str">
        <f>Grades!$E$24</f>
        <v>Bibliothécaire principal</v>
      </c>
      <c r="E406" s="36" t="s">
        <v>181</v>
      </c>
      <c r="F406" s="36">
        <v>1015</v>
      </c>
    </row>
    <row r="407" spans="1:6" x14ac:dyDescent="0.25">
      <c r="A407" s="49" t="str">
        <f t="shared" si="8"/>
        <v>Bibliothécaire principal 9e échelon</v>
      </c>
      <c r="B407" s="37" t="str">
        <f>Filières!$G$14</f>
        <v>Culturelle_patrimoine_bibliothèque</v>
      </c>
      <c r="C407" s="37" t="str">
        <f>Grades!$E$22</f>
        <v>Bibliothécaire</v>
      </c>
      <c r="D407" s="37" t="str">
        <f>Grades!$E$24</f>
        <v>Bibliothécaire principal</v>
      </c>
      <c r="E407" s="36" t="s">
        <v>182</v>
      </c>
      <c r="F407" s="36">
        <v>995</v>
      </c>
    </row>
    <row r="408" spans="1:6" x14ac:dyDescent="0.25">
      <c r="A408" s="49" t="str">
        <f t="shared" si="8"/>
        <v>Bibliothécaire principal 8e échelon</v>
      </c>
      <c r="B408" s="37" t="str">
        <f>Filières!$G$14</f>
        <v>Culturelle_patrimoine_bibliothèque</v>
      </c>
      <c r="C408" s="37" t="str">
        <f>Grades!$E$22</f>
        <v>Bibliothécaire</v>
      </c>
      <c r="D408" s="37" t="str">
        <f>Grades!$E$24</f>
        <v>Bibliothécaire principal</v>
      </c>
      <c r="E408" s="36" t="s">
        <v>183</v>
      </c>
      <c r="F408" s="36">
        <v>946</v>
      </c>
    </row>
    <row r="409" spans="1:6" x14ac:dyDescent="0.25">
      <c r="A409" s="49" t="str">
        <f t="shared" si="8"/>
        <v>Bibliothécaire principal 7e échelon</v>
      </c>
      <c r="B409" s="37" t="str">
        <f>Filières!$G$14</f>
        <v>Culturelle_patrimoine_bibliothèque</v>
      </c>
      <c r="C409" s="37" t="str">
        <f>Grades!$E$22</f>
        <v>Bibliothécaire</v>
      </c>
      <c r="D409" s="37" t="str">
        <f>Grades!$E$24</f>
        <v>Bibliothécaire principal</v>
      </c>
      <c r="E409" s="36" t="s">
        <v>184</v>
      </c>
      <c r="F409" s="36">
        <v>896</v>
      </c>
    </row>
    <row r="410" spans="1:6" x14ac:dyDescent="0.25">
      <c r="A410" s="49" t="str">
        <f t="shared" si="8"/>
        <v>Bibliothécaire principal 6e échelon</v>
      </c>
      <c r="B410" s="37" t="str">
        <f>Filières!$G$14</f>
        <v>Culturelle_patrimoine_bibliothèque</v>
      </c>
      <c r="C410" s="37" t="str">
        <f>Grades!$E$22</f>
        <v>Bibliothécaire</v>
      </c>
      <c r="D410" s="37" t="str">
        <f>Grades!$E$24</f>
        <v>Bibliothécaire principal</v>
      </c>
      <c r="E410" s="36" t="s">
        <v>185</v>
      </c>
      <c r="F410" s="51">
        <v>843</v>
      </c>
    </row>
    <row r="411" spans="1:6" x14ac:dyDescent="0.25">
      <c r="A411" s="49" t="str">
        <f t="shared" si="8"/>
        <v>Bibliothécaire principal 5e échelon</v>
      </c>
      <c r="B411" s="37" t="str">
        <f>Filières!$G$14</f>
        <v>Culturelle_patrimoine_bibliothèque</v>
      </c>
      <c r="C411" s="37" t="str">
        <f>Grades!$E$22</f>
        <v>Bibliothécaire</v>
      </c>
      <c r="D411" s="37" t="str">
        <f>Grades!$E$24</f>
        <v>Bibliothécaire principal</v>
      </c>
      <c r="E411" s="36" t="s">
        <v>186</v>
      </c>
      <c r="F411" s="51">
        <v>791</v>
      </c>
    </row>
    <row r="412" spans="1:6" x14ac:dyDescent="0.25">
      <c r="A412" s="49" t="str">
        <f t="shared" si="8"/>
        <v>Bibliothécaire principal 4e échelon</v>
      </c>
      <c r="B412" s="37" t="str">
        <f>Filières!$G$14</f>
        <v>Culturelle_patrimoine_bibliothèque</v>
      </c>
      <c r="C412" s="37" t="str">
        <f>Grades!$E$22</f>
        <v>Bibliothécaire</v>
      </c>
      <c r="D412" s="37" t="str">
        <f>Grades!$E$24</f>
        <v>Bibliothécaire principal</v>
      </c>
      <c r="E412" s="36" t="s">
        <v>187</v>
      </c>
      <c r="F412" s="51">
        <v>732</v>
      </c>
    </row>
    <row r="413" spans="1:6" x14ac:dyDescent="0.25">
      <c r="A413" s="49" t="str">
        <f t="shared" si="8"/>
        <v>Bibliothécaire principal 3e échelon</v>
      </c>
      <c r="B413" s="37" t="str">
        <f>Filières!$G$14</f>
        <v>Culturelle_patrimoine_bibliothèque</v>
      </c>
      <c r="C413" s="37" t="str">
        <f>Grades!$E$22</f>
        <v>Bibliothécaire</v>
      </c>
      <c r="D413" s="37" t="str">
        <f>Grades!$E$24</f>
        <v>Bibliothécaire principal</v>
      </c>
      <c r="E413" s="36" t="s">
        <v>188</v>
      </c>
      <c r="F413" s="51">
        <v>693</v>
      </c>
    </row>
    <row r="414" spans="1:6" x14ac:dyDescent="0.25">
      <c r="A414" s="49" t="str">
        <f t="shared" si="8"/>
        <v>Bibliothécaire principal 2e échelon</v>
      </c>
      <c r="B414" s="37" t="str">
        <f>Filières!$G$14</f>
        <v>Culturelle_patrimoine_bibliothèque</v>
      </c>
      <c r="C414" s="37" t="str">
        <f>Grades!$E$22</f>
        <v>Bibliothécaire</v>
      </c>
      <c r="D414" s="37" t="str">
        <f>Grades!$E$24</f>
        <v>Bibliothécaire principal</v>
      </c>
      <c r="E414" s="36" t="s">
        <v>189</v>
      </c>
      <c r="F414" s="51">
        <v>639</v>
      </c>
    </row>
    <row r="415" spans="1:6" x14ac:dyDescent="0.25">
      <c r="A415" s="49" t="str">
        <f t="shared" si="8"/>
        <v>Bibliothécaire principal 1er échelon</v>
      </c>
      <c r="B415" s="37" t="str">
        <f>Filières!$G$14</f>
        <v>Culturelle_patrimoine_bibliothèque</v>
      </c>
      <c r="C415" s="37" t="str">
        <f>Grades!$E$22</f>
        <v>Bibliothécaire</v>
      </c>
      <c r="D415" s="37" t="str">
        <f>Grades!$E$24</f>
        <v>Bibliothécaire principal</v>
      </c>
      <c r="E415" s="36" t="s">
        <v>190</v>
      </c>
      <c r="F415" s="51">
        <v>593</v>
      </c>
    </row>
    <row r="416" spans="1:6" x14ac:dyDescent="0.25">
      <c r="A416" s="49" t="str">
        <f t="shared" si="8"/>
        <v>Auxiliaire de soins principal de 2ème classe 12e échelon</v>
      </c>
      <c r="B416" s="37" t="str">
        <f>Filières!$A$21</f>
        <v>Médico_sociale</v>
      </c>
      <c r="C416" s="37" t="str">
        <f>Grades!$A$27</f>
        <v>Auxiliaire_soins</v>
      </c>
      <c r="D416" s="37" t="str">
        <f>Grades!$A$28</f>
        <v>Auxiliaire de soins principal de 2ème classe</v>
      </c>
      <c r="E416" s="36" t="s">
        <v>191</v>
      </c>
      <c r="F416" s="36">
        <v>486</v>
      </c>
    </row>
    <row r="417" spans="1:6" x14ac:dyDescent="0.25">
      <c r="A417" s="49" t="str">
        <f t="shared" si="8"/>
        <v>Auxiliaire de soins principal de 2ème classe 11e échelon</v>
      </c>
      <c r="B417" s="37" t="str">
        <f>Filières!$A$21</f>
        <v>Médico_sociale</v>
      </c>
      <c r="C417" s="37" t="str">
        <f>Grades!$A$27</f>
        <v>Auxiliaire_soins</v>
      </c>
      <c r="D417" s="37" t="str">
        <f>Grades!$A$28</f>
        <v>Auxiliaire de soins principal de 2ème classe</v>
      </c>
      <c r="E417" s="36" t="s">
        <v>180</v>
      </c>
      <c r="F417" s="36">
        <v>473</v>
      </c>
    </row>
    <row r="418" spans="1:6" x14ac:dyDescent="0.25">
      <c r="A418" s="49" t="str">
        <f t="shared" si="8"/>
        <v>Auxiliaire de soins principal de 2ème classe 10e échelon</v>
      </c>
      <c r="B418" s="37" t="str">
        <f>Filières!$A$21</f>
        <v>Médico_sociale</v>
      </c>
      <c r="C418" s="37" t="str">
        <f>Grades!$A$27</f>
        <v>Auxiliaire_soins</v>
      </c>
      <c r="D418" s="37" t="str">
        <f>Grades!$A$28</f>
        <v>Auxiliaire de soins principal de 2ème classe</v>
      </c>
      <c r="E418" s="36" t="s">
        <v>181</v>
      </c>
      <c r="F418" s="36">
        <v>461</v>
      </c>
    </row>
    <row r="419" spans="1:6" x14ac:dyDescent="0.25">
      <c r="A419" s="49" t="str">
        <f t="shared" si="8"/>
        <v>Auxiliaire de soins principal de 2ème classe 9e échelon</v>
      </c>
      <c r="B419" s="37" t="str">
        <f>Filières!$A$21</f>
        <v>Médico_sociale</v>
      </c>
      <c r="C419" s="37" t="str">
        <f>Grades!$A$27</f>
        <v>Auxiliaire_soins</v>
      </c>
      <c r="D419" s="37" t="str">
        <f>Grades!$A$28</f>
        <v>Auxiliaire de soins principal de 2ème classe</v>
      </c>
      <c r="E419" s="36" t="s">
        <v>182</v>
      </c>
      <c r="F419" s="36">
        <v>446</v>
      </c>
    </row>
    <row r="420" spans="1:6" x14ac:dyDescent="0.25">
      <c r="A420" s="49" t="str">
        <f t="shared" si="8"/>
        <v>Auxiliaire de soins principal de 2ème classe 8e échelon</v>
      </c>
      <c r="B420" s="37" t="str">
        <f>Filières!$A$21</f>
        <v>Médico_sociale</v>
      </c>
      <c r="C420" s="37" t="str">
        <f>Grades!$A$27</f>
        <v>Auxiliaire_soins</v>
      </c>
      <c r="D420" s="37" t="str">
        <f>Grades!$A$28</f>
        <v>Auxiliaire de soins principal de 2ème classe</v>
      </c>
      <c r="E420" s="36" t="s">
        <v>183</v>
      </c>
      <c r="F420" s="36">
        <v>430</v>
      </c>
    </row>
    <row r="421" spans="1:6" x14ac:dyDescent="0.25">
      <c r="A421" s="49" t="str">
        <f t="shared" si="8"/>
        <v>Auxiliaire de soins principal de 2ème classe 7e échelon</v>
      </c>
      <c r="B421" s="37" t="str">
        <f>Filières!$A$21</f>
        <v>Médico_sociale</v>
      </c>
      <c r="C421" s="37" t="str">
        <f>Grades!$A$27</f>
        <v>Auxiliaire_soins</v>
      </c>
      <c r="D421" s="37" t="str">
        <f>Grades!$A$28</f>
        <v>Auxiliaire de soins principal de 2ème classe</v>
      </c>
      <c r="E421" s="36" t="s">
        <v>184</v>
      </c>
      <c r="F421" s="36">
        <v>416</v>
      </c>
    </row>
    <row r="422" spans="1:6" x14ac:dyDescent="0.25">
      <c r="A422" s="49" t="str">
        <f t="shared" si="8"/>
        <v>Auxiliaire de soins principal de 2ème classe 6e échelon</v>
      </c>
      <c r="B422" s="37" t="str">
        <f>Filières!$A$21</f>
        <v>Médico_sociale</v>
      </c>
      <c r="C422" s="37" t="str">
        <f>Grades!$A$27</f>
        <v>Auxiliaire_soins</v>
      </c>
      <c r="D422" s="37" t="str">
        <f>Grades!$A$28</f>
        <v>Auxiliaire de soins principal de 2ème classe</v>
      </c>
      <c r="E422" s="36" t="s">
        <v>185</v>
      </c>
      <c r="F422" s="36">
        <v>404</v>
      </c>
    </row>
    <row r="423" spans="1:6" x14ac:dyDescent="0.25">
      <c r="A423" s="49" t="str">
        <f t="shared" si="8"/>
        <v>Auxiliaire de soins principal de 2ème classe 5e échelon</v>
      </c>
      <c r="B423" s="37" t="str">
        <f>Filières!$A$21</f>
        <v>Médico_sociale</v>
      </c>
      <c r="C423" s="37" t="str">
        <f>Grades!$A$27</f>
        <v>Auxiliaire_soins</v>
      </c>
      <c r="D423" s="37" t="str">
        <f>Grades!$A$28</f>
        <v>Auxiliaire de soins principal de 2ème classe</v>
      </c>
      <c r="E423" s="36" t="s">
        <v>186</v>
      </c>
      <c r="F423" s="36">
        <v>396</v>
      </c>
    </row>
    <row r="424" spans="1:6" x14ac:dyDescent="0.25">
      <c r="A424" s="49" t="str">
        <f t="shared" si="8"/>
        <v>Auxiliaire de soins principal de 2ème classe 4e échelon</v>
      </c>
      <c r="B424" s="37" t="str">
        <f>Filières!$A$21</f>
        <v>Médico_sociale</v>
      </c>
      <c r="C424" s="37" t="str">
        <f>Grades!$A$27</f>
        <v>Auxiliaire_soins</v>
      </c>
      <c r="D424" s="37" t="str">
        <f>Grades!$A$28</f>
        <v>Auxiliaire de soins principal de 2ème classe</v>
      </c>
      <c r="E424" s="36" t="s">
        <v>187</v>
      </c>
      <c r="F424" s="36">
        <v>387</v>
      </c>
    </row>
    <row r="425" spans="1:6" x14ac:dyDescent="0.25">
      <c r="A425" s="49" t="str">
        <f t="shared" si="8"/>
        <v>Auxiliaire de soins principal de 2ème classe 3e échelon</v>
      </c>
      <c r="B425" s="37" t="str">
        <f>Filières!$A$21</f>
        <v>Médico_sociale</v>
      </c>
      <c r="C425" s="37" t="str">
        <f>Grades!$A$27</f>
        <v>Auxiliaire_soins</v>
      </c>
      <c r="D425" s="37" t="str">
        <f>Grades!$A$28</f>
        <v>Auxiliaire de soins principal de 2ème classe</v>
      </c>
      <c r="E425" s="36" t="s">
        <v>188</v>
      </c>
      <c r="F425" s="36">
        <v>376</v>
      </c>
    </row>
    <row r="426" spans="1:6" x14ac:dyDescent="0.25">
      <c r="A426" s="49" t="str">
        <f t="shared" si="8"/>
        <v>Auxiliaire de soins principal de 2ème classe 2e échelon</v>
      </c>
      <c r="B426" s="37" t="str">
        <f>Filières!$A$21</f>
        <v>Médico_sociale</v>
      </c>
      <c r="C426" s="37" t="str">
        <f>Grades!$A$27</f>
        <v>Auxiliaire_soins</v>
      </c>
      <c r="D426" s="37" t="str">
        <f>Grades!$A$28</f>
        <v>Auxiliaire de soins principal de 2ème classe</v>
      </c>
      <c r="E426" s="36" t="s">
        <v>189</v>
      </c>
      <c r="F426" s="36">
        <v>371</v>
      </c>
    </row>
    <row r="427" spans="1:6" x14ac:dyDescent="0.25">
      <c r="A427" s="49" t="str">
        <f t="shared" si="8"/>
        <v>Auxiliaire de soins principal de 2ème classe 1er échelon</v>
      </c>
      <c r="B427" s="37" t="str">
        <f>Filières!$A$21</f>
        <v>Médico_sociale</v>
      </c>
      <c r="C427" s="37" t="str">
        <f>Grades!$A$27</f>
        <v>Auxiliaire_soins</v>
      </c>
      <c r="D427" s="37" t="str">
        <f>Grades!$A$28</f>
        <v>Auxiliaire de soins principal de 2ème classe</v>
      </c>
      <c r="E427" s="36" t="s">
        <v>190</v>
      </c>
      <c r="F427" s="36">
        <v>368</v>
      </c>
    </row>
    <row r="428" spans="1:6" x14ac:dyDescent="0.25">
      <c r="A428" s="49" t="str">
        <f t="shared" si="8"/>
        <v>Auxiliaire de soins principal de 1ère classe 10e échelon</v>
      </c>
      <c r="B428" s="37" t="str">
        <f>Filières!$A$21</f>
        <v>Médico_sociale</v>
      </c>
      <c r="C428" s="37" t="str">
        <f>Grades!$A$27</f>
        <v>Auxiliaire_soins</v>
      </c>
      <c r="D428" s="37" t="str">
        <f>Grades!$A$29</f>
        <v>Auxiliaire de soins principal de 1ère classe</v>
      </c>
      <c r="E428" s="36" t="s">
        <v>181</v>
      </c>
      <c r="F428" s="36">
        <v>558</v>
      </c>
    </row>
    <row r="429" spans="1:6" x14ac:dyDescent="0.25">
      <c r="A429" s="49" t="str">
        <f t="shared" si="8"/>
        <v>Auxiliaire de soins principal de 1ère classe 9e échelon</v>
      </c>
      <c r="B429" s="37" t="str">
        <f>Filières!$A$21</f>
        <v>Médico_sociale</v>
      </c>
      <c r="C429" s="37" t="str">
        <f>Grades!$A$27</f>
        <v>Auxiliaire_soins</v>
      </c>
      <c r="D429" s="37" t="str">
        <f>Grades!$A$29</f>
        <v>Auxiliaire de soins principal de 1ère classe</v>
      </c>
      <c r="E429" s="36" t="s">
        <v>182</v>
      </c>
      <c r="F429" s="36">
        <v>525</v>
      </c>
    </row>
    <row r="430" spans="1:6" x14ac:dyDescent="0.25">
      <c r="A430" s="49" t="str">
        <f t="shared" si="8"/>
        <v>Auxiliaire de soins principal de 1ère classe 8e échelon</v>
      </c>
      <c r="B430" s="37" t="str">
        <f>Filières!$A$21</f>
        <v>Médico_sociale</v>
      </c>
      <c r="C430" s="37" t="str">
        <f>Grades!$A$27</f>
        <v>Auxiliaire_soins</v>
      </c>
      <c r="D430" s="37" t="str">
        <f>Grades!$A$29</f>
        <v>Auxiliaire de soins principal de 1ère classe</v>
      </c>
      <c r="E430" s="36" t="s">
        <v>183</v>
      </c>
      <c r="F430" s="36">
        <v>499</v>
      </c>
    </row>
    <row r="431" spans="1:6" x14ac:dyDescent="0.25">
      <c r="A431" s="49" t="str">
        <f t="shared" si="8"/>
        <v>Auxiliaire de soins principal de 1ère classe 7e échelon</v>
      </c>
      <c r="B431" s="37" t="str">
        <f>Filières!$A$21</f>
        <v>Médico_sociale</v>
      </c>
      <c r="C431" s="37" t="str">
        <f>Grades!$A$27</f>
        <v>Auxiliaire_soins</v>
      </c>
      <c r="D431" s="37" t="str">
        <f>Grades!$A$29</f>
        <v>Auxiliaire de soins principal de 1ère classe</v>
      </c>
      <c r="E431" s="36" t="s">
        <v>184</v>
      </c>
      <c r="F431" s="36">
        <v>478</v>
      </c>
    </row>
    <row r="432" spans="1:6" x14ac:dyDescent="0.25">
      <c r="A432" s="49" t="str">
        <f t="shared" si="8"/>
        <v>Auxiliaire de soins principal de 1ère classe 6e échelon</v>
      </c>
      <c r="B432" s="37" t="str">
        <f>Filières!$A$21</f>
        <v>Médico_sociale</v>
      </c>
      <c r="C432" s="37" t="str">
        <f>Grades!$A$27</f>
        <v>Auxiliaire_soins</v>
      </c>
      <c r="D432" s="37" t="str">
        <f>Grades!$A$29</f>
        <v>Auxiliaire de soins principal de 1ère classe</v>
      </c>
      <c r="E432" s="36" t="s">
        <v>185</v>
      </c>
      <c r="F432" s="36">
        <v>460</v>
      </c>
    </row>
    <row r="433" spans="1:6" x14ac:dyDescent="0.25">
      <c r="A433" s="49" t="str">
        <f t="shared" si="8"/>
        <v>Auxiliaire de soins principal de 1ère classe 5e échelon</v>
      </c>
      <c r="B433" s="37" t="str">
        <f>Filières!$A$21</f>
        <v>Médico_sociale</v>
      </c>
      <c r="C433" s="37" t="str">
        <f>Grades!$A$27</f>
        <v>Auxiliaire_soins</v>
      </c>
      <c r="D433" s="37" t="str">
        <f>Grades!$A$29</f>
        <v>Auxiliaire de soins principal de 1ère classe</v>
      </c>
      <c r="E433" s="36" t="s">
        <v>186</v>
      </c>
      <c r="F433" s="36">
        <v>448</v>
      </c>
    </row>
    <row r="434" spans="1:6" x14ac:dyDescent="0.25">
      <c r="A434" s="49" t="str">
        <f t="shared" si="8"/>
        <v>Auxiliaire de soins principal de 1ère classe 4e échelon</v>
      </c>
      <c r="B434" s="37" t="str">
        <f>Filières!$A$21</f>
        <v>Médico_sociale</v>
      </c>
      <c r="C434" s="37" t="str">
        <f>Grades!$A$27</f>
        <v>Auxiliaire_soins</v>
      </c>
      <c r="D434" s="37" t="str">
        <f>Grades!$A$29</f>
        <v>Auxiliaire de soins principal de 1ère classe</v>
      </c>
      <c r="E434" s="36" t="s">
        <v>187</v>
      </c>
      <c r="F434" s="36">
        <v>430</v>
      </c>
    </row>
    <row r="435" spans="1:6" x14ac:dyDescent="0.25">
      <c r="A435" s="49" t="str">
        <f t="shared" si="8"/>
        <v>Auxiliaire de soins principal de 1ère classe 3e échelon</v>
      </c>
      <c r="B435" s="37" t="str">
        <f>Filières!$A$21</f>
        <v>Médico_sociale</v>
      </c>
      <c r="C435" s="37" t="str">
        <f>Grades!$A$27</f>
        <v>Auxiliaire_soins</v>
      </c>
      <c r="D435" s="37" t="str">
        <f>Grades!$A$29</f>
        <v>Auxiliaire de soins principal de 1ère classe</v>
      </c>
      <c r="E435" s="36" t="s">
        <v>188</v>
      </c>
      <c r="F435" s="36">
        <v>412</v>
      </c>
    </row>
    <row r="436" spans="1:6" x14ac:dyDescent="0.25">
      <c r="A436" s="49" t="str">
        <f t="shared" si="8"/>
        <v>Auxiliaire de soins principal de 1ère classe 2e échelon</v>
      </c>
      <c r="B436" s="37" t="str">
        <f>Filières!$A$21</f>
        <v>Médico_sociale</v>
      </c>
      <c r="C436" s="37" t="str">
        <f>Grades!$A$27</f>
        <v>Auxiliaire_soins</v>
      </c>
      <c r="D436" s="37" t="str">
        <f>Grades!$A$29</f>
        <v>Auxiliaire de soins principal de 1ère classe</v>
      </c>
      <c r="E436" s="36" t="s">
        <v>189</v>
      </c>
      <c r="F436" s="36">
        <v>397</v>
      </c>
    </row>
    <row r="437" spans="1:6" x14ac:dyDescent="0.25">
      <c r="A437" s="49" t="str">
        <f t="shared" si="8"/>
        <v>Auxiliaire de soins principal de 1ère classe 1er échelon</v>
      </c>
      <c r="B437" s="37" t="str">
        <f>Filières!$A$21</f>
        <v>Médico_sociale</v>
      </c>
      <c r="C437" s="37" t="str">
        <f>Grades!$A$27</f>
        <v>Auxiliaire_soins</v>
      </c>
      <c r="D437" s="37" t="str">
        <f>Grades!$A$29</f>
        <v>Auxiliaire de soins principal de 1ère classe</v>
      </c>
      <c r="E437" s="36" t="s">
        <v>190</v>
      </c>
      <c r="F437" s="36">
        <v>388</v>
      </c>
    </row>
    <row r="438" spans="1:6" x14ac:dyDescent="0.25">
      <c r="A438" s="49" t="str">
        <f t="shared" si="8"/>
        <v>Auxiliaire de puériculture de classe normale 11e échelon</v>
      </c>
      <c r="B438" s="37" t="str">
        <f>Filières!$A$21</f>
        <v>Médico_sociale</v>
      </c>
      <c r="C438" s="37" t="str">
        <f>Grades!$C$27</f>
        <v>Auxiliaire_puériculture</v>
      </c>
      <c r="D438" s="37" t="str">
        <f>Grades!$C$28</f>
        <v>Auxiliaire de puériculture de classe normale</v>
      </c>
      <c r="E438" s="36" t="s">
        <v>180</v>
      </c>
      <c r="F438" s="36">
        <v>610</v>
      </c>
    </row>
    <row r="439" spans="1:6" x14ac:dyDescent="0.25">
      <c r="A439" s="49" t="str">
        <f t="shared" si="8"/>
        <v>Auxiliaire de puériculture de classe normale 10e échelon</v>
      </c>
      <c r="B439" s="37" t="str">
        <f>Filières!$A$21</f>
        <v>Médico_sociale</v>
      </c>
      <c r="C439" s="37" t="str">
        <f>Grades!$C$27</f>
        <v>Auxiliaire_puériculture</v>
      </c>
      <c r="D439" s="37" t="str">
        <f>Grades!$C$28</f>
        <v>Auxiliaire de puériculture de classe normale</v>
      </c>
      <c r="E439" s="36" t="s">
        <v>181</v>
      </c>
      <c r="F439" s="36">
        <v>567</v>
      </c>
    </row>
    <row r="440" spans="1:6" x14ac:dyDescent="0.25">
      <c r="A440" s="49" t="str">
        <f t="shared" si="8"/>
        <v>Auxiliaire de puériculture de classe normale 9e échelon</v>
      </c>
      <c r="B440" s="37" t="str">
        <f>Filières!$A$21</f>
        <v>Médico_sociale</v>
      </c>
      <c r="C440" s="37" t="str">
        <f>Grades!$C$27</f>
        <v>Auxiliaire_puériculture</v>
      </c>
      <c r="D440" s="37" t="str">
        <f>Grades!$C$28</f>
        <v>Auxiliaire de puériculture de classe normale</v>
      </c>
      <c r="E440" s="36" t="s">
        <v>182</v>
      </c>
      <c r="F440" s="36">
        <v>535</v>
      </c>
    </row>
    <row r="441" spans="1:6" x14ac:dyDescent="0.25">
      <c r="A441" s="49" t="str">
        <f t="shared" si="8"/>
        <v>Auxiliaire de puériculture de classe normale 8e échelon</v>
      </c>
      <c r="B441" s="37" t="str">
        <f>Filières!$A$21</f>
        <v>Médico_sociale</v>
      </c>
      <c r="C441" s="37" t="str">
        <f>Grades!$C$27</f>
        <v>Auxiliaire_puériculture</v>
      </c>
      <c r="D441" s="37" t="str">
        <f>Grades!$C$28</f>
        <v>Auxiliaire de puériculture de classe normale</v>
      </c>
      <c r="E441" s="36" t="s">
        <v>183</v>
      </c>
      <c r="F441" s="36">
        <v>510</v>
      </c>
    </row>
    <row r="442" spans="1:6" x14ac:dyDescent="0.25">
      <c r="A442" s="49" t="str">
        <f t="shared" si="8"/>
        <v>Auxiliaire de puériculture de classe normale 7e échelon</v>
      </c>
      <c r="B442" s="37" t="str">
        <f>Filières!$A$21</f>
        <v>Médico_sociale</v>
      </c>
      <c r="C442" s="37" t="str">
        <f>Grades!$C$27</f>
        <v>Auxiliaire_puériculture</v>
      </c>
      <c r="D442" s="37" t="str">
        <f>Grades!$C$28</f>
        <v>Auxiliaire de puériculture de classe normale</v>
      </c>
      <c r="E442" s="36" t="s">
        <v>184</v>
      </c>
      <c r="F442" s="36">
        <v>491</v>
      </c>
    </row>
    <row r="443" spans="1:6" x14ac:dyDescent="0.25">
      <c r="A443" s="49" t="str">
        <f t="shared" si="8"/>
        <v>Auxiliaire de puériculture de classe normale 6e échelon</v>
      </c>
      <c r="B443" s="37" t="str">
        <f>Filières!$A$21</f>
        <v>Médico_sociale</v>
      </c>
      <c r="C443" s="37" t="str">
        <f>Grades!$C$27</f>
        <v>Auxiliaire_puériculture</v>
      </c>
      <c r="D443" s="37" t="str">
        <f>Grades!$C$28</f>
        <v>Auxiliaire de puériculture de classe normale</v>
      </c>
      <c r="E443" s="36" t="s">
        <v>185</v>
      </c>
      <c r="F443" s="36">
        <v>468</v>
      </c>
    </row>
    <row r="444" spans="1:6" x14ac:dyDescent="0.25">
      <c r="A444" s="49" t="str">
        <f t="shared" si="8"/>
        <v>Auxiliaire de puériculture de classe normale 5e échelon</v>
      </c>
      <c r="B444" s="37" t="str">
        <f>Filières!$A$21</f>
        <v>Médico_sociale</v>
      </c>
      <c r="C444" s="37" t="str">
        <f>Grades!$C$27</f>
        <v>Auxiliaire_puériculture</v>
      </c>
      <c r="D444" s="37" t="str">
        <f>Grades!$C$28</f>
        <v>Auxiliaire de puériculture de classe normale</v>
      </c>
      <c r="E444" s="36" t="s">
        <v>186</v>
      </c>
      <c r="F444" s="36">
        <v>452</v>
      </c>
    </row>
    <row r="445" spans="1:6" x14ac:dyDescent="0.25">
      <c r="A445" s="49" t="str">
        <f t="shared" si="8"/>
        <v>Auxiliaire de puériculture de classe normale 4e échelon</v>
      </c>
      <c r="B445" s="37" t="str">
        <f>Filières!$A$21</f>
        <v>Médico_sociale</v>
      </c>
      <c r="C445" s="37" t="str">
        <f>Grades!$C$27</f>
        <v>Auxiliaire_puériculture</v>
      </c>
      <c r="D445" s="37" t="str">
        <f>Grades!$C$28</f>
        <v>Auxiliaire de puériculture de classe normale</v>
      </c>
      <c r="E445" s="36" t="s">
        <v>187</v>
      </c>
      <c r="F445" s="36">
        <v>434</v>
      </c>
    </row>
    <row r="446" spans="1:6" x14ac:dyDescent="0.25">
      <c r="A446" s="49" t="str">
        <f t="shared" si="8"/>
        <v>Auxiliaire de puériculture de classe normale 3e échelon</v>
      </c>
      <c r="B446" s="37" t="str">
        <f>Filières!$A$21</f>
        <v>Médico_sociale</v>
      </c>
      <c r="C446" s="37" t="str">
        <f>Grades!$C$27</f>
        <v>Auxiliaire_puériculture</v>
      </c>
      <c r="D446" s="37" t="str">
        <f>Grades!$C$28</f>
        <v>Auxiliaire de puériculture de classe normale</v>
      </c>
      <c r="E446" s="36" t="s">
        <v>188</v>
      </c>
      <c r="F446" s="36">
        <v>416</v>
      </c>
    </row>
    <row r="447" spans="1:6" x14ac:dyDescent="0.25">
      <c r="A447" s="49" t="str">
        <f t="shared" si="8"/>
        <v>Auxiliaire de puériculture de classe normale 2e échelon</v>
      </c>
      <c r="B447" s="37" t="str">
        <f>Filières!$A$21</f>
        <v>Médico_sociale</v>
      </c>
      <c r="C447" s="37" t="str">
        <f>Grades!$C$27</f>
        <v>Auxiliaire_puériculture</v>
      </c>
      <c r="D447" s="37" t="str">
        <f>Grades!$C$28</f>
        <v>Auxiliaire de puériculture de classe normale</v>
      </c>
      <c r="E447" s="36" t="s">
        <v>189</v>
      </c>
      <c r="F447" s="36">
        <v>397</v>
      </c>
    </row>
    <row r="448" spans="1:6" x14ac:dyDescent="0.25">
      <c r="A448" s="49" t="str">
        <f t="shared" ref="A448:A510" si="9">D448&amp;" "&amp;E448</f>
        <v>Auxiliaire de puériculture de classe normale 1er échelon</v>
      </c>
      <c r="B448" s="37" t="str">
        <f>Filières!$A$21</f>
        <v>Médico_sociale</v>
      </c>
      <c r="C448" s="37" t="str">
        <f>Grades!$C$27</f>
        <v>Auxiliaire_puériculture</v>
      </c>
      <c r="D448" s="37" t="str">
        <f>Grades!$C$28</f>
        <v>Auxiliaire de puériculture de classe normale</v>
      </c>
      <c r="E448" s="36" t="s">
        <v>190</v>
      </c>
      <c r="F448" s="36">
        <v>389</v>
      </c>
    </row>
    <row r="449" spans="1:6" x14ac:dyDescent="0.25">
      <c r="A449" s="49" t="str">
        <f t="shared" si="9"/>
        <v>Auxiliaire de puériculture de classe supérieure 11e échelon</v>
      </c>
      <c r="B449" s="37" t="str">
        <f>Filières!$A$21</f>
        <v>Médico_sociale</v>
      </c>
      <c r="C449" s="37" t="str">
        <f>Grades!$C$27</f>
        <v>Auxiliaire_puériculture</v>
      </c>
      <c r="D449" s="37" t="str">
        <f>Grades!$C$29</f>
        <v>Auxiliaire de puériculture de classe supérieure</v>
      </c>
      <c r="E449" s="36" t="s">
        <v>180</v>
      </c>
      <c r="F449" s="36">
        <v>665</v>
      </c>
    </row>
    <row r="450" spans="1:6" x14ac:dyDescent="0.25">
      <c r="A450" s="49" t="str">
        <f t="shared" si="9"/>
        <v>Auxiliaire de puériculture de classe supérieure 10e échelon</v>
      </c>
      <c r="B450" s="37" t="str">
        <f>Filières!$A$21</f>
        <v>Médico_sociale</v>
      </c>
      <c r="C450" s="37" t="str">
        <f>Grades!$C$27</f>
        <v>Auxiliaire_puériculture</v>
      </c>
      <c r="D450" s="37" t="str">
        <f>Grades!$C$29</f>
        <v>Auxiliaire de puériculture de classe supérieure</v>
      </c>
      <c r="E450" s="36" t="s">
        <v>181</v>
      </c>
      <c r="F450" s="36">
        <v>638</v>
      </c>
    </row>
    <row r="451" spans="1:6" x14ac:dyDescent="0.25">
      <c r="A451" s="49" t="str">
        <f t="shared" si="9"/>
        <v>Auxiliaire de puériculture de classe supérieure 9e échelon</v>
      </c>
      <c r="B451" s="37" t="str">
        <f>Filières!$A$21</f>
        <v>Médico_sociale</v>
      </c>
      <c r="C451" s="37" t="str">
        <f>Grades!$C$27</f>
        <v>Auxiliaire_puériculture</v>
      </c>
      <c r="D451" s="37" t="str">
        <f>Grades!$C$29</f>
        <v>Auxiliaire de puériculture de classe supérieure</v>
      </c>
      <c r="E451" s="36" t="s">
        <v>182</v>
      </c>
      <c r="F451" s="36">
        <v>612</v>
      </c>
    </row>
    <row r="452" spans="1:6" x14ac:dyDescent="0.25">
      <c r="A452" s="49" t="str">
        <f t="shared" si="9"/>
        <v>Auxiliaire de puériculture de classe supérieure 8e échelon</v>
      </c>
      <c r="B452" s="37" t="str">
        <f>Filières!$A$21</f>
        <v>Médico_sociale</v>
      </c>
      <c r="C452" s="37" t="str">
        <f>Grades!$C$27</f>
        <v>Auxiliaire_puériculture</v>
      </c>
      <c r="D452" s="37" t="str">
        <f>Grades!$C$29</f>
        <v>Auxiliaire de puériculture de classe supérieure</v>
      </c>
      <c r="E452" s="36" t="s">
        <v>183</v>
      </c>
      <c r="F452" s="36">
        <v>585</v>
      </c>
    </row>
    <row r="453" spans="1:6" x14ac:dyDescent="0.25">
      <c r="A453" s="49" t="str">
        <f t="shared" si="9"/>
        <v>Auxiliaire de puériculture de classe supérieure 7e échelon</v>
      </c>
      <c r="B453" s="37" t="str">
        <f>Filières!$A$21</f>
        <v>Médico_sociale</v>
      </c>
      <c r="C453" s="37" t="str">
        <f>Grades!$C$27</f>
        <v>Auxiliaire_puériculture</v>
      </c>
      <c r="D453" s="37" t="str">
        <f>Grades!$C$29</f>
        <v>Auxiliaire de puériculture de classe supérieure</v>
      </c>
      <c r="E453" s="36" t="s">
        <v>184</v>
      </c>
      <c r="F453" s="36">
        <v>568</v>
      </c>
    </row>
    <row r="454" spans="1:6" x14ac:dyDescent="0.25">
      <c r="A454" s="49" t="str">
        <f t="shared" si="9"/>
        <v>Auxiliaire de puériculture de classe supérieure 6e échelon</v>
      </c>
      <c r="B454" s="37" t="str">
        <f>Filières!$A$21</f>
        <v>Médico_sociale</v>
      </c>
      <c r="C454" s="37" t="str">
        <f>Grades!$C$27</f>
        <v>Auxiliaire_puériculture</v>
      </c>
      <c r="D454" s="37" t="str">
        <f>Grades!$C$29</f>
        <v>Auxiliaire de puériculture de classe supérieure</v>
      </c>
      <c r="E454" s="36" t="s">
        <v>185</v>
      </c>
      <c r="F454" s="36">
        <v>532</v>
      </c>
    </row>
    <row r="455" spans="1:6" x14ac:dyDescent="0.25">
      <c r="A455" s="49" t="str">
        <f t="shared" si="9"/>
        <v>Auxiliaire de puériculture de classe supérieure 5e échelon</v>
      </c>
      <c r="B455" s="37" t="str">
        <f>Filières!$A$21</f>
        <v>Médico_sociale</v>
      </c>
      <c r="C455" s="37" t="str">
        <f>Grades!$C$27</f>
        <v>Auxiliaire_puériculture</v>
      </c>
      <c r="D455" s="37" t="str">
        <f>Grades!$C$29</f>
        <v>Auxiliaire de puériculture de classe supérieure</v>
      </c>
      <c r="E455" s="36" t="s">
        <v>186</v>
      </c>
      <c r="F455" s="36">
        <v>508</v>
      </c>
    </row>
    <row r="456" spans="1:6" x14ac:dyDescent="0.25">
      <c r="A456" s="49" t="str">
        <f t="shared" si="9"/>
        <v>Auxiliaire de puériculture de classe supérieure 4e échelon</v>
      </c>
      <c r="B456" s="37" t="str">
        <f>Filières!$A$21</f>
        <v>Médico_sociale</v>
      </c>
      <c r="C456" s="37" t="str">
        <f>Grades!$C$27</f>
        <v>Auxiliaire_puériculture</v>
      </c>
      <c r="D456" s="37" t="str">
        <f>Grades!$C$29</f>
        <v>Auxiliaire de puériculture de classe supérieure</v>
      </c>
      <c r="E456" s="36" t="s">
        <v>187</v>
      </c>
      <c r="F456" s="36">
        <v>484</v>
      </c>
    </row>
    <row r="457" spans="1:6" x14ac:dyDescent="0.25">
      <c r="A457" s="49" t="str">
        <f t="shared" si="9"/>
        <v>Auxiliaire de puériculture de classe supérieure 3e échelon</v>
      </c>
      <c r="B457" s="37" t="str">
        <f>Filières!$A$21</f>
        <v>Médico_sociale</v>
      </c>
      <c r="C457" s="37" t="str">
        <f>Grades!$C$27</f>
        <v>Auxiliaire_puériculture</v>
      </c>
      <c r="D457" s="37" t="str">
        <f>Grades!$C$29</f>
        <v>Auxiliaire de puériculture de classe supérieure</v>
      </c>
      <c r="E457" s="36" t="s">
        <v>188</v>
      </c>
      <c r="F457" s="36">
        <v>464</v>
      </c>
    </row>
    <row r="458" spans="1:6" x14ac:dyDescent="0.25">
      <c r="A458" s="49" t="str">
        <f t="shared" si="9"/>
        <v>Auxiliaire de puériculture de classe supérieure 2e échelon</v>
      </c>
      <c r="B458" s="37" t="str">
        <f>Filières!$A$21</f>
        <v>Médico_sociale</v>
      </c>
      <c r="C458" s="37" t="str">
        <f>Grades!$C$27</f>
        <v>Auxiliaire_puériculture</v>
      </c>
      <c r="D458" s="37" t="str">
        <f>Grades!$C$29</f>
        <v>Auxiliaire de puériculture de classe supérieure</v>
      </c>
      <c r="E458" s="36" t="s">
        <v>189</v>
      </c>
      <c r="F458" s="36">
        <v>449</v>
      </c>
    </row>
    <row r="459" spans="1:6" x14ac:dyDescent="0.25">
      <c r="A459" s="49" t="str">
        <f t="shared" si="9"/>
        <v>Auxiliaire de puériculture de classe supérieure 1er échelon</v>
      </c>
      <c r="B459" s="37" t="str">
        <f>Filières!$A$21</f>
        <v>Médico_sociale</v>
      </c>
      <c r="C459" s="37" t="str">
        <f>Grades!$C$27</f>
        <v>Auxiliaire_puériculture</v>
      </c>
      <c r="D459" s="37" t="str">
        <f>Grades!$C$29</f>
        <v>Auxiliaire de puériculture de classe supérieure</v>
      </c>
      <c r="E459" s="36" t="s">
        <v>190</v>
      </c>
      <c r="F459" s="36">
        <v>433</v>
      </c>
    </row>
    <row r="460" spans="1:6" x14ac:dyDescent="0.25">
      <c r="A460" s="49" t="str">
        <f t="shared" si="9"/>
        <v>Aide-soignant de classe normale 11e échelon</v>
      </c>
      <c r="B460" s="37" t="str">
        <f>Filières!$A$21</f>
        <v>Médico_sociale</v>
      </c>
      <c r="C460" s="37" t="str">
        <f>Grades!$E$27</f>
        <v>Aide_soignant</v>
      </c>
      <c r="D460" s="37" t="str">
        <f>Grades!$E$28</f>
        <v>Aide-soignant de classe normale</v>
      </c>
      <c r="E460" s="36" t="s">
        <v>180</v>
      </c>
      <c r="F460" s="36">
        <v>610</v>
      </c>
    </row>
    <row r="461" spans="1:6" x14ac:dyDescent="0.25">
      <c r="A461" s="49" t="str">
        <f t="shared" si="9"/>
        <v>Aide-soignant de classe normale 10e échelon</v>
      </c>
      <c r="B461" s="37" t="str">
        <f>Filières!$A$21</f>
        <v>Médico_sociale</v>
      </c>
      <c r="C461" s="37" t="str">
        <f>Grades!$E$27</f>
        <v>Aide_soignant</v>
      </c>
      <c r="D461" s="37" t="str">
        <f>Grades!$E$28</f>
        <v>Aide-soignant de classe normale</v>
      </c>
      <c r="E461" s="36" t="s">
        <v>181</v>
      </c>
      <c r="F461" s="36">
        <v>567</v>
      </c>
    </row>
    <row r="462" spans="1:6" x14ac:dyDescent="0.25">
      <c r="A462" s="49" t="str">
        <f t="shared" si="9"/>
        <v>Aide-soignant de classe normale 9e échelon</v>
      </c>
      <c r="B462" s="37" t="str">
        <f>Filières!$A$21</f>
        <v>Médico_sociale</v>
      </c>
      <c r="C462" s="37" t="str">
        <f>Grades!$E$27</f>
        <v>Aide_soignant</v>
      </c>
      <c r="D462" s="37" t="str">
        <f>Grades!$E$28</f>
        <v>Aide-soignant de classe normale</v>
      </c>
      <c r="E462" s="36" t="s">
        <v>182</v>
      </c>
      <c r="F462" s="36">
        <v>535</v>
      </c>
    </row>
    <row r="463" spans="1:6" x14ac:dyDescent="0.25">
      <c r="A463" s="49" t="str">
        <f t="shared" si="9"/>
        <v>Aide-soignant de classe normale 8e échelon</v>
      </c>
      <c r="B463" s="37" t="str">
        <f>Filières!$A$21</f>
        <v>Médico_sociale</v>
      </c>
      <c r="C463" s="37" t="str">
        <f>Grades!$E$27</f>
        <v>Aide_soignant</v>
      </c>
      <c r="D463" s="37" t="str">
        <f>Grades!$E$28</f>
        <v>Aide-soignant de classe normale</v>
      </c>
      <c r="E463" s="36" t="s">
        <v>183</v>
      </c>
      <c r="F463" s="36">
        <v>510</v>
      </c>
    </row>
    <row r="464" spans="1:6" x14ac:dyDescent="0.25">
      <c r="A464" s="49" t="str">
        <f t="shared" si="9"/>
        <v>Aide-soignant de classe normale 7e échelon</v>
      </c>
      <c r="B464" s="37" t="str">
        <f>Filières!$A$21</f>
        <v>Médico_sociale</v>
      </c>
      <c r="C464" s="37" t="str">
        <f>Grades!$E$27</f>
        <v>Aide_soignant</v>
      </c>
      <c r="D464" s="37" t="str">
        <f>Grades!$E$28</f>
        <v>Aide-soignant de classe normale</v>
      </c>
      <c r="E464" s="36" t="s">
        <v>184</v>
      </c>
      <c r="F464" s="36">
        <v>491</v>
      </c>
    </row>
    <row r="465" spans="1:6" x14ac:dyDescent="0.25">
      <c r="A465" s="49" t="str">
        <f t="shared" si="9"/>
        <v>Aide-soignant de classe normale 6e échelon</v>
      </c>
      <c r="B465" s="37" t="str">
        <f>Filières!$A$21</f>
        <v>Médico_sociale</v>
      </c>
      <c r="C465" s="37" t="str">
        <f>Grades!$E$27</f>
        <v>Aide_soignant</v>
      </c>
      <c r="D465" s="37" t="str">
        <f>Grades!$E$28</f>
        <v>Aide-soignant de classe normale</v>
      </c>
      <c r="E465" s="36" t="s">
        <v>185</v>
      </c>
      <c r="F465" s="36">
        <v>468</v>
      </c>
    </row>
    <row r="466" spans="1:6" x14ac:dyDescent="0.25">
      <c r="A466" s="49" t="str">
        <f t="shared" si="9"/>
        <v>Aide-soignant de classe normale 5e échelon</v>
      </c>
      <c r="B466" s="37" t="str">
        <f>Filières!$A$21</f>
        <v>Médico_sociale</v>
      </c>
      <c r="C466" s="37" t="str">
        <f>Grades!$E$27</f>
        <v>Aide_soignant</v>
      </c>
      <c r="D466" s="37" t="str">
        <f>Grades!$E$28</f>
        <v>Aide-soignant de classe normale</v>
      </c>
      <c r="E466" s="36" t="s">
        <v>186</v>
      </c>
      <c r="F466" s="36">
        <v>452</v>
      </c>
    </row>
    <row r="467" spans="1:6" x14ac:dyDescent="0.25">
      <c r="A467" s="49" t="str">
        <f t="shared" si="9"/>
        <v>Aide-soignant de classe normale 4e échelon</v>
      </c>
      <c r="B467" s="37" t="str">
        <f>Filières!$A$21</f>
        <v>Médico_sociale</v>
      </c>
      <c r="C467" s="37" t="str">
        <f>Grades!$E$27</f>
        <v>Aide_soignant</v>
      </c>
      <c r="D467" s="37" t="str">
        <f>Grades!$E$28</f>
        <v>Aide-soignant de classe normale</v>
      </c>
      <c r="E467" s="36" t="s">
        <v>187</v>
      </c>
      <c r="F467" s="36">
        <v>434</v>
      </c>
    </row>
    <row r="468" spans="1:6" x14ac:dyDescent="0.25">
      <c r="A468" s="49" t="str">
        <f t="shared" si="9"/>
        <v>Aide-soignant de classe normale 3e échelon</v>
      </c>
      <c r="B468" s="37" t="str">
        <f>Filières!$A$21</f>
        <v>Médico_sociale</v>
      </c>
      <c r="C468" s="37" t="str">
        <f>Grades!$E$27</f>
        <v>Aide_soignant</v>
      </c>
      <c r="D468" s="37" t="str">
        <f>Grades!$E$28</f>
        <v>Aide-soignant de classe normale</v>
      </c>
      <c r="E468" s="36" t="s">
        <v>188</v>
      </c>
      <c r="F468" s="36">
        <v>416</v>
      </c>
    </row>
    <row r="469" spans="1:6" x14ac:dyDescent="0.25">
      <c r="A469" s="49" t="str">
        <f t="shared" si="9"/>
        <v>Aide-soignant de classe normale 2e échelon</v>
      </c>
      <c r="B469" s="37" t="str">
        <f>Filières!$A$21</f>
        <v>Médico_sociale</v>
      </c>
      <c r="C469" s="37" t="str">
        <f>Grades!$E$27</f>
        <v>Aide_soignant</v>
      </c>
      <c r="D469" s="37" t="str">
        <f>Grades!$E$28</f>
        <v>Aide-soignant de classe normale</v>
      </c>
      <c r="E469" s="36" t="s">
        <v>189</v>
      </c>
      <c r="F469" s="36">
        <v>397</v>
      </c>
    </row>
    <row r="470" spans="1:6" x14ac:dyDescent="0.25">
      <c r="A470" s="49" t="str">
        <f t="shared" si="9"/>
        <v>Aide-soignant de classe normale 1er échelon</v>
      </c>
      <c r="B470" s="37" t="str">
        <f>Filières!$A$21</f>
        <v>Médico_sociale</v>
      </c>
      <c r="C470" s="37" t="str">
        <f>Grades!$E$27</f>
        <v>Aide_soignant</v>
      </c>
      <c r="D470" s="37" t="str">
        <f>Grades!$E$28</f>
        <v>Aide-soignant de classe normale</v>
      </c>
      <c r="E470" s="36" t="s">
        <v>190</v>
      </c>
      <c r="F470" s="36">
        <v>389</v>
      </c>
    </row>
    <row r="471" spans="1:6" x14ac:dyDescent="0.25">
      <c r="A471" s="49" t="str">
        <f t="shared" si="9"/>
        <v>Aide-soignant de classe supérieure 11e échelon</v>
      </c>
      <c r="B471" s="37" t="str">
        <f>Filières!$A$21</f>
        <v>Médico_sociale</v>
      </c>
      <c r="C471" s="37" t="str">
        <f>Grades!$E$27</f>
        <v>Aide_soignant</v>
      </c>
      <c r="D471" s="37" t="str">
        <f>Grades!$E$29</f>
        <v>Aide-soignant de classe supérieure</v>
      </c>
      <c r="E471" s="36" t="s">
        <v>180</v>
      </c>
      <c r="F471" s="36">
        <v>665</v>
      </c>
    </row>
    <row r="472" spans="1:6" x14ac:dyDescent="0.25">
      <c r="A472" s="49" t="str">
        <f t="shared" si="9"/>
        <v>Aide-soignant de classe supérieure 10e échelon</v>
      </c>
      <c r="B472" s="37" t="str">
        <f>Filières!$A$21</f>
        <v>Médico_sociale</v>
      </c>
      <c r="C472" s="37" t="str">
        <f>Grades!$E$27</f>
        <v>Aide_soignant</v>
      </c>
      <c r="D472" s="37" t="str">
        <f>Grades!$E$29</f>
        <v>Aide-soignant de classe supérieure</v>
      </c>
      <c r="E472" s="36" t="s">
        <v>181</v>
      </c>
      <c r="F472" s="36">
        <v>638</v>
      </c>
    </row>
    <row r="473" spans="1:6" x14ac:dyDescent="0.25">
      <c r="A473" s="49" t="str">
        <f t="shared" si="9"/>
        <v>Aide-soignant de classe supérieure 9e échelon</v>
      </c>
      <c r="B473" s="37" t="str">
        <f>Filières!$A$21</f>
        <v>Médico_sociale</v>
      </c>
      <c r="C473" s="37" t="str">
        <f>Grades!$E$27</f>
        <v>Aide_soignant</v>
      </c>
      <c r="D473" s="37" t="str">
        <f>Grades!$E$29</f>
        <v>Aide-soignant de classe supérieure</v>
      </c>
      <c r="E473" s="36" t="s">
        <v>182</v>
      </c>
      <c r="F473" s="36">
        <v>612</v>
      </c>
    </row>
    <row r="474" spans="1:6" x14ac:dyDescent="0.25">
      <c r="A474" s="49" t="str">
        <f t="shared" si="9"/>
        <v>Aide-soignant de classe supérieure 8e échelon</v>
      </c>
      <c r="B474" s="37" t="str">
        <f>Filières!$A$21</f>
        <v>Médico_sociale</v>
      </c>
      <c r="C474" s="37" t="str">
        <f>Grades!$E$27</f>
        <v>Aide_soignant</v>
      </c>
      <c r="D474" s="37" t="str">
        <f>Grades!$E$29</f>
        <v>Aide-soignant de classe supérieure</v>
      </c>
      <c r="E474" s="36" t="s">
        <v>183</v>
      </c>
      <c r="F474" s="36">
        <v>585</v>
      </c>
    </row>
    <row r="475" spans="1:6" x14ac:dyDescent="0.25">
      <c r="A475" s="49" t="str">
        <f t="shared" si="9"/>
        <v>Aide-soignant de classe supérieure 7e échelon</v>
      </c>
      <c r="B475" s="37" t="str">
        <f>Filières!$A$21</f>
        <v>Médico_sociale</v>
      </c>
      <c r="C475" s="37" t="str">
        <f>Grades!$E$27</f>
        <v>Aide_soignant</v>
      </c>
      <c r="D475" s="37" t="str">
        <f>Grades!$E$29</f>
        <v>Aide-soignant de classe supérieure</v>
      </c>
      <c r="E475" s="36" t="s">
        <v>184</v>
      </c>
      <c r="F475" s="36">
        <v>568</v>
      </c>
    </row>
    <row r="476" spans="1:6" x14ac:dyDescent="0.25">
      <c r="A476" s="49" t="str">
        <f t="shared" si="9"/>
        <v>Aide-soignant de classe supérieure 6e échelon</v>
      </c>
      <c r="B476" s="37" t="str">
        <f>Filières!$A$21</f>
        <v>Médico_sociale</v>
      </c>
      <c r="C476" s="37" t="str">
        <f>Grades!$E$27</f>
        <v>Aide_soignant</v>
      </c>
      <c r="D476" s="37" t="str">
        <f>Grades!$E$29</f>
        <v>Aide-soignant de classe supérieure</v>
      </c>
      <c r="E476" s="36" t="s">
        <v>185</v>
      </c>
      <c r="F476" s="36">
        <v>532</v>
      </c>
    </row>
    <row r="477" spans="1:6" x14ac:dyDescent="0.25">
      <c r="A477" s="49" t="str">
        <f t="shared" si="9"/>
        <v>Aide-soignant de classe supérieure 5e échelon</v>
      </c>
      <c r="B477" s="37" t="str">
        <f>Filières!$A$21</f>
        <v>Médico_sociale</v>
      </c>
      <c r="C477" s="37" t="str">
        <f>Grades!$E$27</f>
        <v>Aide_soignant</v>
      </c>
      <c r="D477" s="37" t="str">
        <f>Grades!$E$29</f>
        <v>Aide-soignant de classe supérieure</v>
      </c>
      <c r="E477" s="36" t="s">
        <v>186</v>
      </c>
      <c r="F477" s="36">
        <v>508</v>
      </c>
    </row>
    <row r="478" spans="1:6" x14ac:dyDescent="0.25">
      <c r="A478" s="49" t="str">
        <f t="shared" si="9"/>
        <v>Aide-soignant de classe supérieure 4e échelon</v>
      </c>
      <c r="B478" s="37" t="str">
        <f>Filières!$A$21</f>
        <v>Médico_sociale</v>
      </c>
      <c r="C478" s="37" t="str">
        <f>Grades!$E$27</f>
        <v>Aide_soignant</v>
      </c>
      <c r="D478" s="37" t="str">
        <f>Grades!$E$29</f>
        <v>Aide-soignant de classe supérieure</v>
      </c>
      <c r="E478" s="36" t="s">
        <v>187</v>
      </c>
      <c r="F478" s="36">
        <v>484</v>
      </c>
    </row>
    <row r="479" spans="1:6" x14ac:dyDescent="0.25">
      <c r="A479" s="49" t="str">
        <f t="shared" si="9"/>
        <v>Aide-soignant de classe supérieure 3e échelon</v>
      </c>
      <c r="B479" s="37" t="str">
        <f>Filières!$A$21</f>
        <v>Médico_sociale</v>
      </c>
      <c r="C479" s="37" t="str">
        <f>Grades!$E$27</f>
        <v>Aide_soignant</v>
      </c>
      <c r="D479" s="37" t="str">
        <f>Grades!$E$29</f>
        <v>Aide-soignant de classe supérieure</v>
      </c>
      <c r="E479" s="36" t="s">
        <v>188</v>
      </c>
      <c r="F479" s="36">
        <v>464</v>
      </c>
    </row>
    <row r="480" spans="1:6" x14ac:dyDescent="0.25">
      <c r="A480" s="49" t="str">
        <f t="shared" si="9"/>
        <v>Aide-soignant de classe supérieure 2e échelon</v>
      </c>
      <c r="B480" s="37" t="str">
        <f>Filières!$A$21</f>
        <v>Médico_sociale</v>
      </c>
      <c r="C480" s="37" t="str">
        <f>Grades!$E$27</f>
        <v>Aide_soignant</v>
      </c>
      <c r="D480" s="37" t="str">
        <f>Grades!$E$29</f>
        <v>Aide-soignant de classe supérieure</v>
      </c>
      <c r="E480" s="36" t="s">
        <v>189</v>
      </c>
      <c r="F480" s="36">
        <v>449</v>
      </c>
    </row>
    <row r="481" spans="1:6" x14ac:dyDescent="0.25">
      <c r="A481" s="49" t="str">
        <f t="shared" si="9"/>
        <v>Aide-soignant de classe supérieure 1er échelon</v>
      </c>
      <c r="B481" s="37" t="str">
        <f>Filières!$A$21</f>
        <v>Médico_sociale</v>
      </c>
      <c r="C481" s="37" t="str">
        <f>Grades!$E$27</f>
        <v>Aide_soignant</v>
      </c>
      <c r="D481" s="37" t="str">
        <f>Grades!$E$29</f>
        <v>Aide-soignant de classe supérieure</v>
      </c>
      <c r="E481" s="36" t="s">
        <v>190</v>
      </c>
      <c r="F481" s="36">
        <v>433</v>
      </c>
    </row>
    <row r="482" spans="1:6" x14ac:dyDescent="0.25">
      <c r="A482" s="49" t="str">
        <f t="shared" si="9"/>
        <v>Infirmier de classe normale 8e échelon</v>
      </c>
      <c r="B482" s="37" t="str">
        <f>Filières!$A$21</f>
        <v>Médico_sociale</v>
      </c>
      <c r="C482" s="37" t="str">
        <f>Grades!$G$27</f>
        <v>Infirmier_extinction</v>
      </c>
      <c r="D482" s="37" t="str">
        <f>Grades!$G$28</f>
        <v>Infirmier de classe normale</v>
      </c>
      <c r="E482" s="36" t="s">
        <v>183</v>
      </c>
      <c r="F482" s="36">
        <v>664</v>
      </c>
    </row>
    <row r="483" spans="1:6" x14ac:dyDescent="0.25">
      <c r="A483" s="49" t="str">
        <f t="shared" si="9"/>
        <v>Infirmier de classe normale 7e échelon</v>
      </c>
      <c r="B483" s="37" t="str">
        <f>Filières!$A$21</f>
        <v>Médico_sociale</v>
      </c>
      <c r="C483" s="37" t="str">
        <f>Grades!$G$27</f>
        <v>Infirmier_extinction</v>
      </c>
      <c r="D483" s="37" t="str">
        <f>Grades!$G$28</f>
        <v>Infirmier de classe normale</v>
      </c>
      <c r="E483" s="36" t="s">
        <v>184</v>
      </c>
      <c r="F483" s="36">
        <v>614</v>
      </c>
    </row>
    <row r="484" spans="1:6" x14ac:dyDescent="0.25">
      <c r="A484" s="49" t="str">
        <f t="shared" si="9"/>
        <v>Infirmier de classe normale 6e échelon</v>
      </c>
      <c r="B484" s="37" t="str">
        <f>Filières!$A$21</f>
        <v>Médico_sociale</v>
      </c>
      <c r="C484" s="37" t="str">
        <f>Grades!$G$27</f>
        <v>Infirmier_extinction</v>
      </c>
      <c r="D484" s="37" t="str">
        <f>Grades!$G$28</f>
        <v>Infirmier de classe normale</v>
      </c>
      <c r="E484" s="36" t="s">
        <v>185</v>
      </c>
      <c r="F484" s="36">
        <v>563</v>
      </c>
    </row>
    <row r="485" spans="1:6" x14ac:dyDescent="0.25">
      <c r="A485" s="49" t="str">
        <f t="shared" si="9"/>
        <v>Infirmier de classe normale 5e échelon</v>
      </c>
      <c r="B485" s="37" t="str">
        <f>Filières!$A$21</f>
        <v>Médico_sociale</v>
      </c>
      <c r="C485" s="37" t="str">
        <f>Grades!$G$27</f>
        <v>Infirmier_extinction</v>
      </c>
      <c r="D485" s="37" t="str">
        <f>Grades!$G$28</f>
        <v>Infirmier de classe normale</v>
      </c>
      <c r="E485" s="36" t="s">
        <v>186</v>
      </c>
      <c r="F485" s="36">
        <v>517</v>
      </c>
    </row>
    <row r="486" spans="1:6" x14ac:dyDescent="0.25">
      <c r="A486" s="49" t="str">
        <f t="shared" si="9"/>
        <v>Infirmier de classe normale 4e échelon</v>
      </c>
      <c r="B486" s="37" t="str">
        <f>Filières!$A$21</f>
        <v>Médico_sociale</v>
      </c>
      <c r="C486" s="37" t="str">
        <f>Grades!$G$27</f>
        <v>Infirmier_extinction</v>
      </c>
      <c r="D486" s="37" t="str">
        <f>Grades!$G$28</f>
        <v>Infirmier de classe normale</v>
      </c>
      <c r="E486" s="36" t="s">
        <v>187</v>
      </c>
      <c r="F486" s="36">
        <v>489</v>
      </c>
    </row>
    <row r="487" spans="1:6" x14ac:dyDescent="0.25">
      <c r="A487" s="49" t="str">
        <f t="shared" si="9"/>
        <v>Infirmier de classe normale 3e échelon</v>
      </c>
      <c r="B487" s="37" t="str">
        <f>Filières!$A$21</f>
        <v>Médico_sociale</v>
      </c>
      <c r="C487" s="37" t="str">
        <f>Grades!$G$27</f>
        <v>Infirmier_extinction</v>
      </c>
      <c r="D487" s="37" t="str">
        <f>Grades!$G$28</f>
        <v>Infirmier de classe normale</v>
      </c>
      <c r="E487" s="36" t="s">
        <v>188</v>
      </c>
      <c r="F487" s="36">
        <v>460</v>
      </c>
    </row>
    <row r="488" spans="1:6" x14ac:dyDescent="0.25">
      <c r="A488" s="49" t="str">
        <f t="shared" si="9"/>
        <v>Infirmier de classe normale 2e échelon</v>
      </c>
      <c r="B488" s="37" t="str">
        <f>Filières!$A$21</f>
        <v>Médico_sociale</v>
      </c>
      <c r="C488" s="37" t="str">
        <f>Grades!$G$27</f>
        <v>Infirmier_extinction</v>
      </c>
      <c r="D488" s="37" t="str">
        <f>Grades!$G$28</f>
        <v>Infirmier de classe normale</v>
      </c>
      <c r="E488" s="36" t="s">
        <v>189</v>
      </c>
      <c r="F488" s="36">
        <v>438</v>
      </c>
    </row>
    <row r="489" spans="1:6" x14ac:dyDescent="0.25">
      <c r="A489" s="49" t="str">
        <f t="shared" si="9"/>
        <v>Infirmier de classe normale 1er échelon</v>
      </c>
      <c r="B489" s="37" t="str">
        <f>Filières!$A$21</f>
        <v>Médico_sociale</v>
      </c>
      <c r="C489" s="37" t="str">
        <f>Grades!$G$27</f>
        <v>Infirmier_extinction</v>
      </c>
      <c r="D489" s="37" t="str">
        <f>Grades!$G$28</f>
        <v>Infirmier de classe normale</v>
      </c>
      <c r="E489" s="36" t="s">
        <v>190</v>
      </c>
      <c r="F489" s="36">
        <v>418</v>
      </c>
    </row>
    <row r="490" spans="1:6" x14ac:dyDescent="0.25">
      <c r="A490" s="49" t="str">
        <f t="shared" si="9"/>
        <v>Infirmier de classe supérieure 10e échelon</v>
      </c>
      <c r="B490" s="37" t="str">
        <f>Filières!$A$21</f>
        <v>Médico_sociale</v>
      </c>
      <c r="C490" s="37" t="str">
        <f>Grades!$G$27</f>
        <v>Infirmier_extinction</v>
      </c>
      <c r="D490" s="37" t="str">
        <f>Grades!$G$29</f>
        <v>Infirmier de classe supérieure</v>
      </c>
      <c r="E490" s="36" t="s">
        <v>181</v>
      </c>
      <c r="F490" s="36">
        <v>751</v>
      </c>
    </row>
    <row r="491" spans="1:6" x14ac:dyDescent="0.25">
      <c r="A491" s="49" t="str">
        <f t="shared" si="9"/>
        <v>Infirmier de classe supérieure 9e échelon</v>
      </c>
      <c r="B491" s="37" t="str">
        <f>Filières!$A$21</f>
        <v>Médico_sociale</v>
      </c>
      <c r="C491" s="37" t="str">
        <f>Grades!$G$27</f>
        <v>Infirmier_extinction</v>
      </c>
      <c r="D491" s="37" t="str">
        <f>Grades!$G$29</f>
        <v>Infirmier de classe supérieure</v>
      </c>
      <c r="E491" s="36" t="s">
        <v>182</v>
      </c>
      <c r="F491" s="36">
        <v>725</v>
      </c>
    </row>
    <row r="492" spans="1:6" x14ac:dyDescent="0.25">
      <c r="A492" s="49" t="str">
        <f t="shared" si="9"/>
        <v>Infirmier de classe supérieure 8e échelon</v>
      </c>
      <c r="B492" s="37" t="str">
        <f>Filières!$A$21</f>
        <v>Médico_sociale</v>
      </c>
      <c r="C492" s="37" t="str">
        <f>Grades!$G$27</f>
        <v>Infirmier_extinction</v>
      </c>
      <c r="D492" s="37" t="str">
        <f>Grades!$G$29</f>
        <v>Infirmier de classe supérieure</v>
      </c>
      <c r="E492" s="36" t="s">
        <v>183</v>
      </c>
      <c r="F492" s="36">
        <v>705</v>
      </c>
    </row>
    <row r="493" spans="1:6" x14ac:dyDescent="0.25">
      <c r="A493" s="49" t="str">
        <f t="shared" si="9"/>
        <v>Infirmier de classe supérieure 7e échelon</v>
      </c>
      <c r="B493" s="37" t="str">
        <f>Filières!$A$21</f>
        <v>Médico_sociale</v>
      </c>
      <c r="C493" s="37" t="str">
        <f>Grades!$G$27</f>
        <v>Infirmier_extinction</v>
      </c>
      <c r="D493" s="37" t="str">
        <f>Grades!$G$29</f>
        <v>Infirmier de classe supérieure</v>
      </c>
      <c r="E493" s="36" t="s">
        <v>184</v>
      </c>
      <c r="F493" s="36">
        <v>693</v>
      </c>
    </row>
    <row r="494" spans="1:6" x14ac:dyDescent="0.25">
      <c r="A494" s="49" t="str">
        <f t="shared" si="9"/>
        <v>Infirmier de classe supérieure 6e échelon</v>
      </c>
      <c r="B494" s="37" t="str">
        <f>Filières!$A$21</f>
        <v>Médico_sociale</v>
      </c>
      <c r="C494" s="37" t="str">
        <f>Grades!$G$27</f>
        <v>Infirmier_extinction</v>
      </c>
      <c r="D494" s="37" t="str">
        <f>Grades!$G$29</f>
        <v>Infirmier de classe supérieure</v>
      </c>
      <c r="E494" s="36" t="s">
        <v>185</v>
      </c>
      <c r="F494" s="36">
        <v>674</v>
      </c>
    </row>
    <row r="495" spans="1:6" x14ac:dyDescent="0.25">
      <c r="A495" s="49" t="str">
        <f t="shared" si="9"/>
        <v>Infirmier de classe supérieure 5e échelon</v>
      </c>
      <c r="B495" s="37" t="str">
        <f>Filières!$A$21</f>
        <v>Médico_sociale</v>
      </c>
      <c r="C495" s="37" t="str">
        <f>Grades!$G$27</f>
        <v>Infirmier_extinction</v>
      </c>
      <c r="D495" s="37" t="str">
        <f>Grades!$G$29</f>
        <v>Infirmier de classe supérieure</v>
      </c>
      <c r="E495" s="36" t="s">
        <v>186</v>
      </c>
      <c r="F495" s="36">
        <v>652</v>
      </c>
    </row>
    <row r="496" spans="1:6" x14ac:dyDescent="0.25">
      <c r="A496" s="49" t="str">
        <f t="shared" si="9"/>
        <v>Infirmier de classe supérieure 4e échelon</v>
      </c>
      <c r="B496" s="37" t="str">
        <f>Filières!$A$21</f>
        <v>Médico_sociale</v>
      </c>
      <c r="C496" s="37" t="str">
        <f>Grades!$G$27</f>
        <v>Infirmier_extinction</v>
      </c>
      <c r="D496" s="37" t="str">
        <f>Grades!$G$29</f>
        <v>Infirmier de classe supérieure</v>
      </c>
      <c r="E496" s="36" t="s">
        <v>187</v>
      </c>
      <c r="F496" s="36">
        <v>621</v>
      </c>
    </row>
    <row r="497" spans="1:6" x14ac:dyDescent="0.25">
      <c r="A497" s="49" t="str">
        <f t="shared" si="9"/>
        <v>Infirmier de classe supérieure 3e échelon</v>
      </c>
      <c r="B497" s="37" t="str">
        <f>Filières!$A$21</f>
        <v>Médico_sociale</v>
      </c>
      <c r="C497" s="37" t="str">
        <f>Grades!$G$27</f>
        <v>Infirmier_extinction</v>
      </c>
      <c r="D497" s="37" t="str">
        <f>Grades!$G$29</f>
        <v>Infirmier de classe supérieure</v>
      </c>
      <c r="E497" s="36" t="s">
        <v>188</v>
      </c>
      <c r="F497" s="36">
        <v>587</v>
      </c>
    </row>
    <row r="498" spans="1:6" x14ac:dyDescent="0.25">
      <c r="A498" s="49" t="str">
        <f t="shared" si="9"/>
        <v>Infirmier de classe supérieure 2e échelon</v>
      </c>
      <c r="B498" s="37" t="str">
        <f>Filières!$A$21</f>
        <v>Médico_sociale</v>
      </c>
      <c r="C498" s="37" t="str">
        <f>Grades!$G$27</f>
        <v>Infirmier_extinction</v>
      </c>
      <c r="D498" s="37" t="str">
        <f>Grades!$G$29</f>
        <v>Infirmier de classe supérieure</v>
      </c>
      <c r="E498" s="36" t="s">
        <v>189</v>
      </c>
      <c r="F498" s="36">
        <v>553</v>
      </c>
    </row>
    <row r="499" spans="1:6" x14ac:dyDescent="0.25">
      <c r="A499" s="49" t="str">
        <f t="shared" si="9"/>
        <v>Infirmier de classe supérieure 1er échelon</v>
      </c>
      <c r="B499" s="37" t="str">
        <f>Filières!$A$21</f>
        <v>Médico_sociale</v>
      </c>
      <c r="C499" s="37" t="str">
        <f>Grades!$G$27</f>
        <v>Infirmier_extinction</v>
      </c>
      <c r="D499" s="37" t="str">
        <f>Grades!$G$29</f>
        <v>Infirmier de classe supérieure</v>
      </c>
      <c r="E499" s="36" t="s">
        <v>190</v>
      </c>
      <c r="F499" s="36">
        <v>532</v>
      </c>
    </row>
    <row r="500" spans="1:6" x14ac:dyDescent="0.25">
      <c r="A500" s="49" t="str">
        <f t="shared" si="9"/>
        <v>Infirmier de soins généraux 11e échelon</v>
      </c>
      <c r="B500" s="37" t="str">
        <f>Filières!$A$21</f>
        <v>Médico_sociale</v>
      </c>
      <c r="C500" s="37" t="str">
        <f>Grades!$A$31</f>
        <v>Infirmier_soins_généraux</v>
      </c>
      <c r="D500" s="37" t="str">
        <f>Grades!$A$32</f>
        <v>Infirmier de soins généraux</v>
      </c>
      <c r="E500" s="36" t="s">
        <v>180</v>
      </c>
      <c r="F500" s="36">
        <v>821</v>
      </c>
    </row>
    <row r="501" spans="1:6" x14ac:dyDescent="0.25">
      <c r="A501" s="49" t="str">
        <f t="shared" si="9"/>
        <v>Infirmier de soins généraux 10e échelon</v>
      </c>
      <c r="B501" s="37" t="str">
        <f>Filières!$A$21</f>
        <v>Médico_sociale</v>
      </c>
      <c r="C501" s="37" t="str">
        <f>Grades!$A$31</f>
        <v>Infirmier_soins_généraux</v>
      </c>
      <c r="D501" s="37" t="str">
        <f>Grades!$A$32</f>
        <v>Infirmier de soins généraux</v>
      </c>
      <c r="E501" s="36" t="s">
        <v>181</v>
      </c>
      <c r="F501" s="36">
        <v>778</v>
      </c>
    </row>
    <row r="502" spans="1:6" x14ac:dyDescent="0.25">
      <c r="A502" s="49" t="str">
        <f t="shared" si="9"/>
        <v>Infirmier de soins généraux 9e échelon</v>
      </c>
      <c r="B502" s="37" t="str">
        <f>Filières!$A$21</f>
        <v>Médico_sociale</v>
      </c>
      <c r="C502" s="37" t="str">
        <f>Grades!$A$31</f>
        <v>Infirmier_soins_généraux</v>
      </c>
      <c r="D502" s="37" t="str">
        <f>Grades!$A$32</f>
        <v>Infirmier de soins généraux</v>
      </c>
      <c r="E502" s="36" t="s">
        <v>182</v>
      </c>
      <c r="F502" s="36">
        <v>732</v>
      </c>
    </row>
    <row r="503" spans="1:6" x14ac:dyDescent="0.25">
      <c r="A503" s="49" t="str">
        <f t="shared" si="9"/>
        <v>Infirmier de soins généraux 8e échelon</v>
      </c>
      <c r="B503" s="37" t="str">
        <f>Filières!$A$21</f>
        <v>Médico_sociale</v>
      </c>
      <c r="C503" s="37" t="str">
        <f>Grades!$A$31</f>
        <v>Infirmier_soins_généraux</v>
      </c>
      <c r="D503" s="37" t="str">
        <f>Grades!$A$32</f>
        <v>Infirmier de soins généraux</v>
      </c>
      <c r="E503" s="36" t="s">
        <v>183</v>
      </c>
      <c r="F503" s="36">
        <v>693</v>
      </c>
    </row>
    <row r="504" spans="1:6" x14ac:dyDescent="0.25">
      <c r="A504" s="49" t="str">
        <f t="shared" si="9"/>
        <v>Infirmier de soins généraux 7e échelon</v>
      </c>
      <c r="B504" s="37" t="str">
        <f>Filières!$A$21</f>
        <v>Médico_sociale</v>
      </c>
      <c r="C504" s="37" t="str">
        <f>Grades!$A$31</f>
        <v>Infirmier_soins_généraux</v>
      </c>
      <c r="D504" s="37" t="str">
        <f>Grades!$A$32</f>
        <v>Infirmier de soins généraux</v>
      </c>
      <c r="E504" s="36" t="s">
        <v>184</v>
      </c>
      <c r="F504" s="36">
        <v>653</v>
      </c>
    </row>
    <row r="505" spans="1:6" x14ac:dyDescent="0.25">
      <c r="A505" s="49" t="str">
        <f t="shared" si="9"/>
        <v>Infirmier de soins généraux 6e échelon</v>
      </c>
      <c r="B505" s="37" t="str">
        <f>Filières!$A$21</f>
        <v>Médico_sociale</v>
      </c>
      <c r="C505" s="37" t="str">
        <f>Grades!$A$31</f>
        <v>Infirmier_soins_généraux</v>
      </c>
      <c r="D505" s="37" t="str">
        <f>Grades!$A$32</f>
        <v>Infirmier de soins généraux</v>
      </c>
      <c r="E505" s="36" t="s">
        <v>185</v>
      </c>
      <c r="F505" s="51">
        <v>611</v>
      </c>
    </row>
    <row r="506" spans="1:6" x14ac:dyDescent="0.25">
      <c r="A506" s="49" t="str">
        <f t="shared" si="9"/>
        <v>Infirmier de soins généraux 5e échelon</v>
      </c>
      <c r="B506" s="37" t="str">
        <f>Filières!$A$21</f>
        <v>Médico_sociale</v>
      </c>
      <c r="C506" s="37" t="str">
        <f>Grades!$A$31</f>
        <v>Infirmier_soins_généraux</v>
      </c>
      <c r="D506" s="37" t="str">
        <f>Grades!$A$32</f>
        <v>Infirmier de soins généraux</v>
      </c>
      <c r="E506" s="36" t="s">
        <v>186</v>
      </c>
      <c r="F506" s="51">
        <v>576</v>
      </c>
    </row>
    <row r="507" spans="1:6" x14ac:dyDescent="0.25">
      <c r="A507" s="49" t="str">
        <f t="shared" si="9"/>
        <v>Infirmier de soins généraux 4e échelon</v>
      </c>
      <c r="B507" s="37" t="str">
        <f>Filières!$A$21</f>
        <v>Médico_sociale</v>
      </c>
      <c r="C507" s="37" t="str">
        <f>Grades!$A$31</f>
        <v>Infirmier_soins_généraux</v>
      </c>
      <c r="D507" s="37" t="str">
        <f>Grades!$A$32</f>
        <v>Infirmier de soins généraux</v>
      </c>
      <c r="E507" s="36" t="s">
        <v>187</v>
      </c>
      <c r="F507" s="51">
        <v>544</v>
      </c>
    </row>
    <row r="508" spans="1:6" x14ac:dyDescent="0.25">
      <c r="A508" s="49" t="str">
        <f t="shared" si="9"/>
        <v>Infirmier de soins généraux 3e échelon</v>
      </c>
      <c r="B508" s="37" t="str">
        <f>Filières!$A$21</f>
        <v>Médico_sociale</v>
      </c>
      <c r="C508" s="37" t="str">
        <f>Grades!$A$31</f>
        <v>Infirmier_soins_généraux</v>
      </c>
      <c r="D508" s="37" t="str">
        <f>Grades!$A$32</f>
        <v>Infirmier de soins généraux</v>
      </c>
      <c r="E508" s="36" t="s">
        <v>188</v>
      </c>
      <c r="F508" s="51">
        <v>514</v>
      </c>
    </row>
    <row r="509" spans="1:6" x14ac:dyDescent="0.25">
      <c r="A509" s="49" t="str">
        <f t="shared" si="9"/>
        <v>Infirmier de soins généraux 2e échelon</v>
      </c>
      <c r="B509" s="37" t="str">
        <f>Filières!$A$21</f>
        <v>Médico_sociale</v>
      </c>
      <c r="C509" s="37" t="str">
        <f>Grades!$A$31</f>
        <v>Infirmier_soins_généraux</v>
      </c>
      <c r="D509" s="37" t="str">
        <f>Grades!$A$32</f>
        <v>Infirmier de soins généraux</v>
      </c>
      <c r="E509" s="36" t="s">
        <v>189</v>
      </c>
      <c r="F509" s="51">
        <v>484</v>
      </c>
    </row>
    <row r="510" spans="1:6" x14ac:dyDescent="0.25">
      <c r="A510" s="49" t="str">
        <f t="shared" si="9"/>
        <v>Infirmier de soins généraux 1er échelon</v>
      </c>
      <c r="B510" s="37" t="str">
        <f>Filières!$A$21</f>
        <v>Médico_sociale</v>
      </c>
      <c r="C510" s="37" t="str">
        <f>Grades!$A$31</f>
        <v>Infirmier_soins_généraux</v>
      </c>
      <c r="D510" s="37" t="str">
        <f>Grades!$A$32</f>
        <v>Infirmier de soins généraux</v>
      </c>
      <c r="E510" s="36" t="s">
        <v>190</v>
      </c>
      <c r="F510" s="51">
        <v>444</v>
      </c>
    </row>
    <row r="511" spans="1:6" x14ac:dyDescent="0.25">
      <c r="A511" s="49" t="str">
        <f t="shared" ref="A511:A574" si="10">D511&amp;" "&amp;E511</f>
        <v>Infirmier de soins généraux hors classe 11e échelon</v>
      </c>
      <c r="B511" s="37" t="str">
        <f>Filières!$A$21</f>
        <v>Médico_sociale</v>
      </c>
      <c r="C511" s="37" t="str">
        <f>Grades!$A$31</f>
        <v>Infirmier_soins_généraux</v>
      </c>
      <c r="D511" s="37" t="str">
        <f>Grades!$A$33</f>
        <v>Infirmier de soins généraux hors classe</v>
      </c>
      <c r="E511" s="36" t="s">
        <v>180</v>
      </c>
      <c r="F511" s="36">
        <v>886</v>
      </c>
    </row>
    <row r="512" spans="1:6" x14ac:dyDescent="0.25">
      <c r="A512" s="49" t="str">
        <f t="shared" si="10"/>
        <v>Infirmier de soins généraux hors classe 10e échelon</v>
      </c>
      <c r="B512" s="37" t="str">
        <f>Filières!$A$21</f>
        <v>Médico_sociale</v>
      </c>
      <c r="C512" s="37" t="str">
        <f>Grades!$A$31</f>
        <v>Infirmier_soins_généraux</v>
      </c>
      <c r="D512" s="37" t="str">
        <f>Grades!$A$33</f>
        <v>Infirmier de soins généraux hors classe</v>
      </c>
      <c r="E512" s="36" t="s">
        <v>181</v>
      </c>
      <c r="F512" s="36">
        <v>836</v>
      </c>
    </row>
    <row r="513" spans="1:6" x14ac:dyDescent="0.25">
      <c r="A513" s="49" t="str">
        <f t="shared" si="10"/>
        <v>Infirmier de soins généraux hors classe 9e échelon</v>
      </c>
      <c r="B513" s="37" t="str">
        <f>Filières!$A$21</f>
        <v>Médico_sociale</v>
      </c>
      <c r="C513" s="37" t="str">
        <f>Grades!$A$31</f>
        <v>Infirmier_soins_généraux</v>
      </c>
      <c r="D513" s="37" t="str">
        <f>Grades!$A$33</f>
        <v>Infirmier de soins généraux hors classe</v>
      </c>
      <c r="E513" s="36" t="s">
        <v>182</v>
      </c>
      <c r="F513" s="36">
        <v>792</v>
      </c>
    </row>
    <row r="514" spans="1:6" x14ac:dyDescent="0.25">
      <c r="A514" s="49" t="str">
        <f t="shared" si="10"/>
        <v>Infirmier de soins généraux hors classe 8e échelon</v>
      </c>
      <c r="B514" s="37" t="str">
        <f>Filières!$A$21</f>
        <v>Médico_sociale</v>
      </c>
      <c r="C514" s="37" t="str">
        <f>Grades!$A$31</f>
        <v>Infirmier_soins_généraux</v>
      </c>
      <c r="D514" s="37" t="str">
        <f>Grades!$A$33</f>
        <v>Infirmier de soins généraux hors classe</v>
      </c>
      <c r="E514" s="36" t="s">
        <v>183</v>
      </c>
      <c r="F514" s="36">
        <v>750</v>
      </c>
    </row>
    <row r="515" spans="1:6" x14ac:dyDescent="0.25">
      <c r="A515" s="49" t="str">
        <f t="shared" si="10"/>
        <v>Infirmier de soins généraux hors classe 7e échelon</v>
      </c>
      <c r="B515" s="37" t="str">
        <f>Filières!$A$21</f>
        <v>Médico_sociale</v>
      </c>
      <c r="C515" s="37" t="str">
        <f>Grades!$A$31</f>
        <v>Infirmier_soins_généraux</v>
      </c>
      <c r="D515" s="37" t="str">
        <f>Grades!$A$33</f>
        <v>Infirmier de soins généraux hors classe</v>
      </c>
      <c r="E515" s="36" t="s">
        <v>184</v>
      </c>
      <c r="F515" s="36">
        <v>709</v>
      </c>
    </row>
    <row r="516" spans="1:6" x14ac:dyDescent="0.25">
      <c r="A516" s="49" t="str">
        <f t="shared" si="10"/>
        <v>Infirmier de soins généraux hors classe 6e échelon</v>
      </c>
      <c r="B516" s="37" t="str">
        <f>Filières!$A$21</f>
        <v>Médico_sociale</v>
      </c>
      <c r="C516" s="37" t="str">
        <f>Grades!$A$31</f>
        <v>Infirmier_soins_généraux</v>
      </c>
      <c r="D516" s="37" t="str">
        <f>Grades!$A$33</f>
        <v>Infirmier de soins généraux hors classe</v>
      </c>
      <c r="E516" s="36" t="s">
        <v>185</v>
      </c>
      <c r="F516" s="51">
        <v>669</v>
      </c>
    </row>
    <row r="517" spans="1:6" x14ac:dyDescent="0.25">
      <c r="A517" s="49" t="str">
        <f t="shared" si="10"/>
        <v>Infirmier de soins généraux hors classe 5e échelon</v>
      </c>
      <c r="B517" s="37" t="str">
        <f>Filières!$A$21</f>
        <v>Médico_sociale</v>
      </c>
      <c r="C517" s="37" t="str">
        <f>Grades!$A$31</f>
        <v>Infirmier_soins_généraux</v>
      </c>
      <c r="D517" s="37" t="str">
        <f>Grades!$A$33</f>
        <v>Infirmier de soins généraux hors classe</v>
      </c>
      <c r="E517" s="36" t="s">
        <v>186</v>
      </c>
      <c r="F517" s="51">
        <v>631</v>
      </c>
    </row>
    <row r="518" spans="1:6" x14ac:dyDescent="0.25">
      <c r="A518" s="49" t="str">
        <f t="shared" si="10"/>
        <v>Infirmier de soins généraux hors classe 4e échelon</v>
      </c>
      <c r="B518" s="37" t="str">
        <f>Filières!$A$21</f>
        <v>Médico_sociale</v>
      </c>
      <c r="C518" s="37" t="str">
        <f>Grades!$A$31</f>
        <v>Infirmier_soins_généraux</v>
      </c>
      <c r="D518" s="37" t="str">
        <f>Grades!$A$33</f>
        <v>Infirmier de soins généraux hors classe</v>
      </c>
      <c r="E518" s="36" t="s">
        <v>187</v>
      </c>
      <c r="F518" s="51">
        <v>595</v>
      </c>
    </row>
    <row r="519" spans="1:6" x14ac:dyDescent="0.25">
      <c r="A519" s="49" t="str">
        <f t="shared" si="10"/>
        <v>Infirmier de soins généraux hors classe 3e échelon</v>
      </c>
      <c r="B519" s="37" t="str">
        <f>Filières!$A$21</f>
        <v>Médico_sociale</v>
      </c>
      <c r="C519" s="37" t="str">
        <f>Grades!$A$31</f>
        <v>Infirmier_soins_généraux</v>
      </c>
      <c r="D519" s="37" t="str">
        <f>Grades!$A$33</f>
        <v>Infirmier de soins généraux hors classe</v>
      </c>
      <c r="E519" s="36" t="s">
        <v>188</v>
      </c>
      <c r="F519" s="51">
        <v>558</v>
      </c>
    </row>
    <row r="520" spans="1:6" x14ac:dyDescent="0.25">
      <c r="A520" s="49" t="str">
        <f t="shared" si="10"/>
        <v>Infirmier de soins généraux hors classe 2e échelon</v>
      </c>
      <c r="B520" s="37" t="str">
        <f>Filières!$A$21</f>
        <v>Médico_sociale</v>
      </c>
      <c r="C520" s="37" t="str">
        <f>Grades!$A$31</f>
        <v>Infirmier_soins_généraux</v>
      </c>
      <c r="D520" s="37" t="str">
        <f>Grades!$A$33</f>
        <v>Infirmier de soins généraux hors classe</v>
      </c>
      <c r="E520" s="36" t="s">
        <v>189</v>
      </c>
      <c r="F520" s="51">
        <v>518</v>
      </c>
    </row>
    <row r="521" spans="1:6" x14ac:dyDescent="0.25">
      <c r="A521" s="49" t="str">
        <f t="shared" si="10"/>
        <v>Infirmier de soins généraux hors classe 1er échelon</v>
      </c>
      <c r="B521" s="37" t="str">
        <f>Filières!$A$21</f>
        <v>Médico_sociale</v>
      </c>
      <c r="C521" s="37" t="str">
        <f>Grades!$A$31</f>
        <v>Infirmier_soins_généraux</v>
      </c>
      <c r="D521" s="37" t="str">
        <f>Grades!$A$33</f>
        <v>Infirmier de soins généraux hors classe</v>
      </c>
      <c r="E521" s="36" t="s">
        <v>190</v>
      </c>
      <c r="F521" s="51">
        <v>489</v>
      </c>
    </row>
    <row r="522" spans="1:6" x14ac:dyDescent="0.25">
      <c r="A522" s="49" t="str">
        <f t="shared" si="10"/>
        <v>Puéricultrice de classe normale 8e échelon</v>
      </c>
      <c r="B522" s="37" t="str">
        <f>Filières!$A$21</f>
        <v>Médico_sociale</v>
      </c>
      <c r="C522" s="37" t="str">
        <f>Grades!$C$31</f>
        <v>Puéricultrice_décret_92_859_extinction</v>
      </c>
      <c r="D522" s="37" t="str">
        <f>Grades!$C$32</f>
        <v>Puéricultrice de classe normale</v>
      </c>
      <c r="E522" s="36" t="s">
        <v>183</v>
      </c>
      <c r="F522" s="36">
        <v>698</v>
      </c>
    </row>
    <row r="523" spans="1:6" x14ac:dyDescent="0.25">
      <c r="A523" s="49" t="str">
        <f t="shared" si="10"/>
        <v>Puéricultrice de classe normale 7e échelon</v>
      </c>
      <c r="B523" s="37" t="str">
        <f>Filières!$A$21</f>
        <v>Médico_sociale</v>
      </c>
      <c r="C523" s="37" t="str">
        <f>Grades!$C$31</f>
        <v>Puéricultrice_décret_92_859_extinction</v>
      </c>
      <c r="D523" s="37" t="str">
        <f>Grades!$C$32</f>
        <v>Puéricultrice de classe normale</v>
      </c>
      <c r="E523" s="36" t="s">
        <v>184</v>
      </c>
      <c r="F523" s="36">
        <v>653</v>
      </c>
    </row>
    <row r="524" spans="1:6" x14ac:dyDescent="0.25">
      <c r="A524" s="49" t="str">
        <f t="shared" si="10"/>
        <v>Puéricultrice de classe normale 6e échelon</v>
      </c>
      <c r="B524" s="37" t="str">
        <f>Filières!$A$21</f>
        <v>Médico_sociale</v>
      </c>
      <c r="C524" s="37" t="str">
        <f>Grades!$C$31</f>
        <v>Puéricultrice_décret_92_859_extinction</v>
      </c>
      <c r="D524" s="37" t="str">
        <f>Grades!$C$32</f>
        <v>Puéricultrice de classe normale</v>
      </c>
      <c r="E524" s="36" t="s">
        <v>185</v>
      </c>
      <c r="F524" s="51">
        <v>614</v>
      </c>
    </row>
    <row r="525" spans="1:6" x14ac:dyDescent="0.25">
      <c r="A525" s="49" t="str">
        <f t="shared" si="10"/>
        <v>Puéricultrice de classe normale 5e échelon</v>
      </c>
      <c r="B525" s="37" t="str">
        <f>Filières!$A$21</f>
        <v>Médico_sociale</v>
      </c>
      <c r="C525" s="37" t="str">
        <f>Grades!$C$31</f>
        <v>Puéricultrice_décret_92_859_extinction</v>
      </c>
      <c r="D525" s="37" t="str">
        <f>Grades!$C$32</f>
        <v>Puéricultrice de classe normale</v>
      </c>
      <c r="E525" s="36" t="s">
        <v>186</v>
      </c>
      <c r="F525" s="51">
        <v>579</v>
      </c>
    </row>
    <row r="526" spans="1:6" x14ac:dyDescent="0.25">
      <c r="A526" s="49" t="str">
        <f t="shared" si="10"/>
        <v>Puéricultrice de classe normale 4e échelon</v>
      </c>
      <c r="B526" s="37" t="str">
        <f>Filières!$A$21</f>
        <v>Médico_sociale</v>
      </c>
      <c r="C526" s="37" t="str">
        <f>Grades!$C$31</f>
        <v>Puéricultrice_décret_92_859_extinction</v>
      </c>
      <c r="D526" s="37" t="str">
        <f>Grades!$C$32</f>
        <v>Puéricultrice de classe normale</v>
      </c>
      <c r="E526" s="36" t="s">
        <v>187</v>
      </c>
      <c r="F526" s="51">
        <v>548</v>
      </c>
    </row>
    <row r="527" spans="1:6" x14ac:dyDescent="0.25">
      <c r="A527" s="49" t="str">
        <f t="shared" si="10"/>
        <v>Puéricultrice de classe normale 3e échelon</v>
      </c>
      <c r="B527" s="37" t="str">
        <f>Filières!$A$21</f>
        <v>Médico_sociale</v>
      </c>
      <c r="C527" s="37" t="str">
        <f>Grades!$C$31</f>
        <v>Puéricultrice_décret_92_859_extinction</v>
      </c>
      <c r="D527" s="37" t="str">
        <f>Grades!$C$32</f>
        <v>Puéricultrice de classe normale</v>
      </c>
      <c r="E527" s="36" t="s">
        <v>188</v>
      </c>
      <c r="F527" s="51">
        <v>513</v>
      </c>
    </row>
    <row r="528" spans="1:6" x14ac:dyDescent="0.25">
      <c r="A528" s="49" t="str">
        <f t="shared" si="10"/>
        <v>Puéricultrice de classe normale 2e échelon</v>
      </c>
      <c r="B528" s="37" t="str">
        <f>Filières!$A$21</f>
        <v>Médico_sociale</v>
      </c>
      <c r="C528" s="37" t="str">
        <f>Grades!$C$31</f>
        <v>Puéricultrice_décret_92_859_extinction</v>
      </c>
      <c r="D528" s="37" t="str">
        <f>Grades!$C$32</f>
        <v>Puéricultrice de classe normale</v>
      </c>
      <c r="E528" s="36" t="s">
        <v>189</v>
      </c>
      <c r="F528" s="51">
        <v>486</v>
      </c>
    </row>
    <row r="529" spans="1:6" x14ac:dyDescent="0.25">
      <c r="A529" s="49" t="str">
        <f t="shared" si="10"/>
        <v>Puéricultrice de classe normale 1er échelon</v>
      </c>
      <c r="B529" s="37" t="str">
        <f>Filières!$A$21</f>
        <v>Médico_sociale</v>
      </c>
      <c r="C529" s="37" t="str">
        <f>Grades!$C$31</f>
        <v>Puéricultrice_décret_92_859_extinction</v>
      </c>
      <c r="D529" s="37" t="str">
        <f>Grades!$C$32</f>
        <v>Puéricultrice de classe normale</v>
      </c>
      <c r="E529" s="36" t="s">
        <v>190</v>
      </c>
      <c r="F529" s="51">
        <v>449</v>
      </c>
    </row>
    <row r="530" spans="1:6" x14ac:dyDescent="0.25">
      <c r="A530" s="49" t="str">
        <f t="shared" si="10"/>
        <v>Puéricultrice de classe supérieure 8e échelon</v>
      </c>
      <c r="B530" s="37" t="str">
        <f>Filières!$A$21</f>
        <v>Médico_sociale</v>
      </c>
      <c r="C530" s="37" t="str">
        <f>Grades!$C$31</f>
        <v>Puéricultrice_décret_92_859_extinction</v>
      </c>
      <c r="D530" s="37" t="str">
        <f>Grades!$C$33</f>
        <v>Puéricultrice de classe supérieure</v>
      </c>
      <c r="E530" s="36" t="s">
        <v>183</v>
      </c>
      <c r="F530" s="36">
        <v>833</v>
      </c>
    </row>
    <row r="531" spans="1:6" x14ac:dyDescent="0.25">
      <c r="A531" s="49" t="str">
        <f t="shared" si="10"/>
        <v>Puéricultrice de classe supérieure 7e échelon</v>
      </c>
      <c r="B531" s="37" t="str">
        <f>Filières!$A$21</f>
        <v>Médico_sociale</v>
      </c>
      <c r="C531" s="37" t="str">
        <f>Grades!$C$31</f>
        <v>Puéricultrice_décret_92_859_extinction</v>
      </c>
      <c r="D531" s="37" t="str">
        <f>Grades!$C$33</f>
        <v>Puéricultrice de classe supérieure</v>
      </c>
      <c r="E531" s="36" t="s">
        <v>184</v>
      </c>
      <c r="F531" s="36">
        <v>778</v>
      </c>
    </row>
    <row r="532" spans="1:6" x14ac:dyDescent="0.25">
      <c r="A532" s="49" t="str">
        <f t="shared" si="10"/>
        <v>Puéricultrice de classe supérieure 6e échelon</v>
      </c>
      <c r="B532" s="37" t="str">
        <f>Filières!$A$21</f>
        <v>Médico_sociale</v>
      </c>
      <c r="C532" s="37" t="str">
        <f>Grades!$C$31</f>
        <v>Puéricultrice_décret_92_859_extinction</v>
      </c>
      <c r="D532" s="37" t="str">
        <f>Grades!$C$33</f>
        <v>Puéricultrice de classe supérieure</v>
      </c>
      <c r="E532" s="36" t="s">
        <v>185</v>
      </c>
      <c r="F532" s="51">
        <v>723</v>
      </c>
    </row>
    <row r="533" spans="1:6" x14ac:dyDescent="0.25">
      <c r="A533" s="49" t="str">
        <f t="shared" si="10"/>
        <v>Puéricultrice de classe supérieure 5e échelon</v>
      </c>
      <c r="B533" s="37" t="str">
        <f>Filières!$A$21</f>
        <v>Médico_sociale</v>
      </c>
      <c r="C533" s="37" t="str">
        <f>Grades!$C$31</f>
        <v>Puéricultrice_décret_92_859_extinction</v>
      </c>
      <c r="D533" s="37" t="str">
        <f>Grades!$C$33</f>
        <v>Puéricultrice de classe supérieure</v>
      </c>
      <c r="E533" s="36" t="s">
        <v>186</v>
      </c>
      <c r="F533" s="51">
        <v>698</v>
      </c>
    </row>
    <row r="534" spans="1:6" x14ac:dyDescent="0.25">
      <c r="A534" s="49" t="str">
        <f t="shared" si="10"/>
        <v>Puéricultrice de classe supérieure 4e échelon</v>
      </c>
      <c r="B534" s="37" t="str">
        <f>Filières!$A$21</f>
        <v>Médico_sociale</v>
      </c>
      <c r="C534" s="37" t="str">
        <f>Grades!$C$31</f>
        <v>Puéricultrice_décret_92_859_extinction</v>
      </c>
      <c r="D534" s="37" t="str">
        <f>Grades!$C$33</f>
        <v>Puéricultrice de classe supérieure</v>
      </c>
      <c r="E534" s="36" t="s">
        <v>187</v>
      </c>
      <c r="F534" s="51">
        <v>661</v>
      </c>
    </row>
    <row r="535" spans="1:6" x14ac:dyDescent="0.25">
      <c r="A535" s="49" t="str">
        <f t="shared" si="10"/>
        <v>Puéricultrice de classe supérieure 3e échelon</v>
      </c>
      <c r="B535" s="37" t="str">
        <f>Filières!$A$21</f>
        <v>Médico_sociale</v>
      </c>
      <c r="C535" s="37" t="str">
        <f>Grades!$C$31</f>
        <v>Puéricultrice_décret_92_859_extinction</v>
      </c>
      <c r="D535" s="37" t="str">
        <f>Grades!$C$33</f>
        <v>Puéricultrice de classe supérieure</v>
      </c>
      <c r="E535" s="36" t="s">
        <v>188</v>
      </c>
      <c r="F535" s="51">
        <v>631</v>
      </c>
    </row>
    <row r="536" spans="1:6" x14ac:dyDescent="0.25">
      <c r="A536" s="49" t="str">
        <f t="shared" si="10"/>
        <v>Puéricultrice de classe supérieure 2e échelon</v>
      </c>
      <c r="B536" s="37" t="str">
        <f>Filières!$A$21</f>
        <v>Médico_sociale</v>
      </c>
      <c r="C536" s="37" t="str">
        <f>Grades!$C$31</f>
        <v>Puéricultrice_décret_92_859_extinction</v>
      </c>
      <c r="D536" s="37" t="str">
        <f>Grades!$C$33</f>
        <v>Puéricultrice de classe supérieure</v>
      </c>
      <c r="E536" s="36" t="s">
        <v>189</v>
      </c>
      <c r="F536" s="51">
        <v>606</v>
      </c>
    </row>
    <row r="537" spans="1:6" x14ac:dyDescent="0.25">
      <c r="A537" s="49" t="str">
        <f t="shared" si="10"/>
        <v>Puéricultrice de classe supérieure 1er échelon</v>
      </c>
      <c r="B537" s="37" t="str">
        <f>Filières!$A$21</f>
        <v>Médico_sociale</v>
      </c>
      <c r="C537" s="37" t="str">
        <f>Grades!$C$31</f>
        <v>Puéricultrice_décret_92_859_extinction</v>
      </c>
      <c r="D537" s="37" t="str">
        <f>Grades!$C$33</f>
        <v>Puéricultrice de classe supérieure</v>
      </c>
      <c r="E537" s="36" t="s">
        <v>190</v>
      </c>
      <c r="F537" s="51">
        <v>570</v>
      </c>
    </row>
    <row r="538" spans="1:6" x14ac:dyDescent="0.25">
      <c r="A538" s="49" t="str">
        <f t="shared" si="10"/>
        <v>Psychologue de classe normale 11e échelon</v>
      </c>
      <c r="B538" s="37" t="str">
        <f>Filières!$A$21</f>
        <v>Médico_sociale</v>
      </c>
      <c r="C538" s="37" t="str">
        <f>Grades!$E$31</f>
        <v>Psychologue</v>
      </c>
      <c r="D538" s="37" t="str">
        <f>Grades!$E$32</f>
        <v>Psychologue de classe normale</v>
      </c>
      <c r="E538" s="36" t="s">
        <v>180</v>
      </c>
      <c r="F538" s="36">
        <v>821</v>
      </c>
    </row>
    <row r="539" spans="1:6" x14ac:dyDescent="0.25">
      <c r="A539" s="49" t="str">
        <f t="shared" si="10"/>
        <v>Psychologue de classe normale 10e échelon</v>
      </c>
      <c r="B539" s="37" t="str">
        <f>Filières!$A$21</f>
        <v>Médico_sociale</v>
      </c>
      <c r="C539" s="37" t="str">
        <f>Grades!$E$31</f>
        <v>Psychologue</v>
      </c>
      <c r="D539" s="37" t="str">
        <f>Grades!$E$32</f>
        <v>Psychologue de classe normale</v>
      </c>
      <c r="E539" s="36" t="s">
        <v>181</v>
      </c>
      <c r="F539" s="36">
        <v>763</v>
      </c>
    </row>
    <row r="540" spans="1:6" x14ac:dyDescent="0.25">
      <c r="A540" s="49" t="str">
        <f t="shared" si="10"/>
        <v>Psychologue de classe normale 9e échelon</v>
      </c>
      <c r="B540" s="37" t="str">
        <f>Filières!$A$21</f>
        <v>Médico_sociale</v>
      </c>
      <c r="C540" s="37" t="str">
        <f>Grades!$E$31</f>
        <v>Psychologue</v>
      </c>
      <c r="D540" s="37" t="str">
        <f>Grades!$E$32</f>
        <v>Psychologue de classe normale</v>
      </c>
      <c r="E540" s="36" t="s">
        <v>182</v>
      </c>
      <c r="F540" s="36">
        <v>712</v>
      </c>
    </row>
    <row r="541" spans="1:6" x14ac:dyDescent="0.25">
      <c r="A541" s="49" t="str">
        <f t="shared" si="10"/>
        <v>Psychologue de classe normale 8e échelon</v>
      </c>
      <c r="B541" s="37" t="str">
        <f>Filières!$A$21</f>
        <v>Médico_sociale</v>
      </c>
      <c r="C541" s="37" t="str">
        <f>Grades!$E$31</f>
        <v>Psychologue</v>
      </c>
      <c r="D541" s="37" t="str">
        <f>Grades!$E$32</f>
        <v>Psychologue de classe normale</v>
      </c>
      <c r="E541" s="36" t="s">
        <v>183</v>
      </c>
      <c r="F541" s="36">
        <v>668</v>
      </c>
    </row>
    <row r="542" spans="1:6" x14ac:dyDescent="0.25">
      <c r="A542" s="49" t="str">
        <f t="shared" si="10"/>
        <v>Psychologue de classe normale 7e échelon</v>
      </c>
      <c r="B542" s="37" t="str">
        <f>Filières!$A$21</f>
        <v>Médico_sociale</v>
      </c>
      <c r="C542" s="37" t="str">
        <f>Grades!$E$31</f>
        <v>Psychologue</v>
      </c>
      <c r="D542" s="37" t="str">
        <f>Grades!$E$32</f>
        <v>Psychologue de classe normale</v>
      </c>
      <c r="E542" s="36" t="s">
        <v>184</v>
      </c>
      <c r="F542" s="36">
        <v>619</v>
      </c>
    </row>
    <row r="543" spans="1:6" x14ac:dyDescent="0.25">
      <c r="A543" s="49" t="str">
        <f t="shared" si="10"/>
        <v>Psychologue de classe normale 6e échelon</v>
      </c>
      <c r="B543" s="37" t="str">
        <f>Filières!$A$21</f>
        <v>Médico_sociale</v>
      </c>
      <c r="C543" s="37" t="str">
        <f>Grades!$E$31</f>
        <v>Psychologue</v>
      </c>
      <c r="D543" s="37" t="str">
        <f>Grades!$E$32</f>
        <v>Psychologue de classe normale</v>
      </c>
      <c r="E543" s="36" t="s">
        <v>185</v>
      </c>
      <c r="F543" s="51">
        <v>582</v>
      </c>
    </row>
    <row r="544" spans="1:6" x14ac:dyDescent="0.25">
      <c r="A544" s="49" t="str">
        <f t="shared" si="10"/>
        <v>Psychologue de classe normale 5e échelon</v>
      </c>
      <c r="B544" s="37" t="str">
        <f>Filières!$A$21</f>
        <v>Médico_sociale</v>
      </c>
      <c r="C544" s="37" t="str">
        <f>Grades!$E$31</f>
        <v>Psychologue</v>
      </c>
      <c r="D544" s="37" t="str">
        <f>Grades!$E$32</f>
        <v>Psychologue de classe normale</v>
      </c>
      <c r="E544" s="36" t="s">
        <v>186</v>
      </c>
      <c r="F544" s="51">
        <v>538</v>
      </c>
    </row>
    <row r="545" spans="1:6" x14ac:dyDescent="0.25">
      <c r="A545" s="49" t="str">
        <f t="shared" si="10"/>
        <v>Psychologue de classe normale 4e échelon</v>
      </c>
      <c r="B545" s="37" t="str">
        <f>Filières!$A$21</f>
        <v>Médico_sociale</v>
      </c>
      <c r="C545" s="37" t="str">
        <f>Grades!$E$31</f>
        <v>Psychologue</v>
      </c>
      <c r="D545" s="37" t="str">
        <f>Grades!$E$32</f>
        <v>Psychologue de classe normale</v>
      </c>
      <c r="E545" s="36" t="s">
        <v>187</v>
      </c>
      <c r="F545" s="51">
        <v>500</v>
      </c>
    </row>
    <row r="546" spans="1:6" x14ac:dyDescent="0.25">
      <c r="A546" s="49" t="str">
        <f t="shared" si="10"/>
        <v>Psychologue de classe normale 3e échelon</v>
      </c>
      <c r="B546" s="37" t="str">
        <f>Filières!$A$21</f>
        <v>Médico_sociale</v>
      </c>
      <c r="C546" s="37" t="str">
        <f>Grades!$E$31</f>
        <v>Psychologue</v>
      </c>
      <c r="D546" s="37" t="str">
        <f>Grades!$E$32</f>
        <v>Psychologue de classe normale</v>
      </c>
      <c r="E546" s="36" t="s">
        <v>188</v>
      </c>
      <c r="F546" s="51">
        <v>471</v>
      </c>
    </row>
    <row r="547" spans="1:6" x14ac:dyDescent="0.25">
      <c r="A547" s="49" t="str">
        <f t="shared" si="10"/>
        <v>Psychologue de classe normale 2e échelon</v>
      </c>
      <c r="B547" s="37" t="str">
        <f>Filières!$A$21</f>
        <v>Médico_sociale</v>
      </c>
      <c r="C547" s="37" t="str">
        <f>Grades!$E$31</f>
        <v>Psychologue</v>
      </c>
      <c r="D547" s="37" t="str">
        <f>Grades!$E$32</f>
        <v>Psychologue de classe normale</v>
      </c>
      <c r="E547" s="36" t="s">
        <v>189</v>
      </c>
      <c r="F547" s="51">
        <v>457</v>
      </c>
    </row>
    <row r="548" spans="1:6" x14ac:dyDescent="0.25">
      <c r="A548" s="49" t="str">
        <f t="shared" si="10"/>
        <v>Psychologue de classe normale 1er échelon</v>
      </c>
      <c r="B548" s="37" t="str">
        <f>Filières!$A$21</f>
        <v>Médico_sociale</v>
      </c>
      <c r="C548" s="37" t="str">
        <f>Grades!$E$31</f>
        <v>Psychologue</v>
      </c>
      <c r="D548" s="37" t="str">
        <f>Grades!$E$32</f>
        <v>Psychologue de classe normale</v>
      </c>
      <c r="E548" s="36" t="s">
        <v>190</v>
      </c>
      <c r="F548" s="51">
        <v>444</v>
      </c>
    </row>
    <row r="549" spans="1:6" x14ac:dyDescent="0.25">
      <c r="A549" s="49" t="str">
        <f t="shared" si="10"/>
        <v>Psychologue hors classe 8e échelon</v>
      </c>
      <c r="B549" s="37" t="str">
        <f>Filières!$A$21</f>
        <v>Médico_sociale</v>
      </c>
      <c r="C549" s="37" t="str">
        <f>Grades!$E$31</f>
        <v>Psychologue</v>
      </c>
      <c r="D549" s="37" t="str">
        <f>Grades!$E$33</f>
        <v>Psychologue hors classe</v>
      </c>
      <c r="E549" s="36" t="s">
        <v>183</v>
      </c>
      <c r="F549" s="36">
        <v>1015</v>
      </c>
    </row>
    <row r="550" spans="1:6" x14ac:dyDescent="0.25">
      <c r="A550" s="49" t="str">
        <f t="shared" si="10"/>
        <v>Psychologue hors classe 7e échelon</v>
      </c>
      <c r="B550" s="37" t="str">
        <f>Filières!$A$21</f>
        <v>Médico_sociale</v>
      </c>
      <c r="C550" s="37" t="str">
        <f>Grades!$E$31</f>
        <v>Psychologue</v>
      </c>
      <c r="D550" s="37" t="str">
        <f>Grades!$E$33</f>
        <v>Psychologue hors classe</v>
      </c>
      <c r="E550" s="36" t="s">
        <v>184</v>
      </c>
      <c r="F550" s="36">
        <v>995</v>
      </c>
    </row>
    <row r="551" spans="1:6" x14ac:dyDescent="0.25">
      <c r="A551" s="49" t="str">
        <f t="shared" si="10"/>
        <v>Psychologue hors classe 6e échelon</v>
      </c>
      <c r="B551" s="37" t="str">
        <f>Filières!$A$21</f>
        <v>Médico_sociale</v>
      </c>
      <c r="C551" s="37" t="str">
        <f>Grades!$E$31</f>
        <v>Psychologue</v>
      </c>
      <c r="D551" s="37" t="str">
        <f>Grades!$E$33</f>
        <v>Psychologue hors classe</v>
      </c>
      <c r="E551" s="36" t="s">
        <v>185</v>
      </c>
      <c r="F551" s="51">
        <v>939</v>
      </c>
    </row>
    <row r="552" spans="1:6" x14ac:dyDescent="0.25">
      <c r="A552" s="49" t="str">
        <f t="shared" si="10"/>
        <v>Psychologue hors classe 5e échelon</v>
      </c>
      <c r="B552" s="37" t="str">
        <f>Filières!$A$21</f>
        <v>Médico_sociale</v>
      </c>
      <c r="C552" s="37" t="str">
        <f>Grades!$E$31</f>
        <v>Psychologue</v>
      </c>
      <c r="D552" s="37" t="str">
        <f>Grades!$E$33</f>
        <v>Psychologue hors classe</v>
      </c>
      <c r="E552" s="36" t="s">
        <v>186</v>
      </c>
      <c r="F552" s="51">
        <v>876</v>
      </c>
    </row>
    <row r="553" spans="1:6" x14ac:dyDescent="0.25">
      <c r="A553" s="49" t="str">
        <f t="shared" si="10"/>
        <v>Psychologue hors classe 4e échelon</v>
      </c>
      <c r="B553" s="37" t="str">
        <f>Filières!$A$21</f>
        <v>Médico_sociale</v>
      </c>
      <c r="C553" s="37" t="str">
        <f>Grades!$E$31</f>
        <v>Psychologue</v>
      </c>
      <c r="D553" s="37" t="str">
        <f>Grades!$E$33</f>
        <v>Psychologue hors classe</v>
      </c>
      <c r="E553" s="36" t="s">
        <v>187</v>
      </c>
      <c r="F553" s="51">
        <v>815</v>
      </c>
    </row>
    <row r="554" spans="1:6" x14ac:dyDescent="0.25">
      <c r="A554" s="49" t="str">
        <f t="shared" si="10"/>
        <v>Psychologue hors classe 3e échelon</v>
      </c>
      <c r="B554" s="37" t="str">
        <f>Filières!$A$21</f>
        <v>Médico_sociale</v>
      </c>
      <c r="C554" s="37" t="str">
        <f>Grades!$E$31</f>
        <v>Psychologue</v>
      </c>
      <c r="D554" s="37" t="str">
        <f>Grades!$E$33</f>
        <v>Psychologue hors classe</v>
      </c>
      <c r="E554" s="36" t="s">
        <v>188</v>
      </c>
      <c r="F554" s="51">
        <v>757</v>
      </c>
    </row>
    <row r="555" spans="1:6" x14ac:dyDescent="0.25">
      <c r="A555" s="49" t="str">
        <f t="shared" si="10"/>
        <v>Psychologue hors classe 2e échelon</v>
      </c>
      <c r="B555" s="37" t="str">
        <f>Filières!$A$21</f>
        <v>Médico_sociale</v>
      </c>
      <c r="C555" s="37" t="str">
        <f>Grades!$E$31</f>
        <v>Psychologue</v>
      </c>
      <c r="D555" s="37" t="str">
        <f>Grades!$E$33</f>
        <v>Psychologue hors classe</v>
      </c>
      <c r="E555" s="36" t="s">
        <v>189</v>
      </c>
      <c r="F555" s="51">
        <v>712</v>
      </c>
    </row>
    <row r="556" spans="1:6" x14ac:dyDescent="0.25">
      <c r="A556" s="49" t="str">
        <f t="shared" si="10"/>
        <v>Psychologue hors classe 1er échelon</v>
      </c>
      <c r="B556" s="37" t="str">
        <f>Filières!$A$21</f>
        <v>Médico_sociale</v>
      </c>
      <c r="C556" s="37" t="str">
        <f>Grades!$E$31</f>
        <v>Psychologue</v>
      </c>
      <c r="D556" s="37" t="str">
        <f>Grades!$E$33</f>
        <v>Psychologue hors classe</v>
      </c>
      <c r="E556" s="36" t="s">
        <v>190</v>
      </c>
      <c r="F556" s="51">
        <v>620</v>
      </c>
    </row>
    <row r="557" spans="1:6" x14ac:dyDescent="0.25">
      <c r="A557" s="49" t="str">
        <f t="shared" si="10"/>
        <v>Puéricultrice cadre de santé 9e échelon</v>
      </c>
      <c r="B557" s="37" t="str">
        <f>Filières!$A$21</f>
        <v>Médico_sociale</v>
      </c>
      <c r="C557" s="37" t="str">
        <f>Grades!$G$31</f>
        <v>Puéricultrice_cadre_santé_extinction</v>
      </c>
      <c r="D557" s="37" t="str">
        <f>Grades!$G$32</f>
        <v>Puéricultrice cadre de santé</v>
      </c>
      <c r="E557" s="36" t="s">
        <v>182</v>
      </c>
      <c r="F557" s="36">
        <v>840</v>
      </c>
    </row>
    <row r="558" spans="1:6" x14ac:dyDescent="0.25">
      <c r="A558" s="49" t="str">
        <f t="shared" si="10"/>
        <v>Puéricultrice cadre de santé 8e échelon</v>
      </c>
      <c r="B558" s="37" t="str">
        <f>Filières!$A$21</f>
        <v>Médico_sociale</v>
      </c>
      <c r="C558" s="37" t="str">
        <f>Grades!$G$31</f>
        <v>Puéricultrice_cadre_santé_extinction</v>
      </c>
      <c r="D558" s="37" t="str">
        <f>Grades!$G$32</f>
        <v>Puéricultrice cadre de santé</v>
      </c>
      <c r="E558" s="36" t="s">
        <v>183</v>
      </c>
      <c r="F558" s="36">
        <v>786</v>
      </c>
    </row>
    <row r="559" spans="1:6" x14ac:dyDescent="0.25">
      <c r="A559" s="49" t="str">
        <f t="shared" si="10"/>
        <v>Puéricultrice cadre de santé 7e échelon</v>
      </c>
      <c r="B559" s="37" t="str">
        <f>Filières!$A$21</f>
        <v>Médico_sociale</v>
      </c>
      <c r="C559" s="37" t="str">
        <f>Grades!$G$31</f>
        <v>Puéricultrice_cadre_santé_extinction</v>
      </c>
      <c r="D559" s="37" t="str">
        <f>Grades!$G$32</f>
        <v>Puéricultrice cadre de santé</v>
      </c>
      <c r="E559" s="36" t="s">
        <v>184</v>
      </c>
      <c r="F559" s="36">
        <v>709</v>
      </c>
    </row>
    <row r="560" spans="1:6" x14ac:dyDescent="0.25">
      <c r="A560" s="49" t="str">
        <f t="shared" si="10"/>
        <v>Puéricultrice cadre de santé 6e échelon</v>
      </c>
      <c r="B560" s="37" t="str">
        <f>Filières!$A$21</f>
        <v>Médico_sociale</v>
      </c>
      <c r="C560" s="37" t="str">
        <f>Grades!$G$31</f>
        <v>Puéricultrice_cadre_santé_extinction</v>
      </c>
      <c r="D560" s="37" t="str">
        <f>Grades!$G$32</f>
        <v>Puéricultrice cadre de santé</v>
      </c>
      <c r="E560" s="36" t="s">
        <v>185</v>
      </c>
      <c r="F560" s="51">
        <v>671</v>
      </c>
    </row>
    <row r="561" spans="1:6" x14ac:dyDescent="0.25">
      <c r="A561" s="49" t="str">
        <f t="shared" si="10"/>
        <v>Puéricultrice cadre de santé 5e échelon</v>
      </c>
      <c r="B561" s="37" t="str">
        <f>Filières!$A$21</f>
        <v>Médico_sociale</v>
      </c>
      <c r="C561" s="37" t="str">
        <f>Grades!$G$31</f>
        <v>Puéricultrice_cadre_santé_extinction</v>
      </c>
      <c r="D561" s="37" t="str">
        <f>Grades!$G$32</f>
        <v>Puéricultrice cadre de santé</v>
      </c>
      <c r="E561" s="36" t="s">
        <v>186</v>
      </c>
      <c r="F561" s="51">
        <v>631</v>
      </c>
    </row>
    <row r="562" spans="1:6" x14ac:dyDescent="0.25">
      <c r="A562" s="49" t="str">
        <f t="shared" si="10"/>
        <v>Puéricultrice cadre de santé 4e échelon</v>
      </c>
      <c r="B562" s="37" t="str">
        <f>Filières!$A$21</f>
        <v>Médico_sociale</v>
      </c>
      <c r="C562" s="37" t="str">
        <f>Grades!$G$31</f>
        <v>Puéricultrice_cadre_santé_extinction</v>
      </c>
      <c r="D562" s="37" t="str">
        <f>Grades!$G$32</f>
        <v>Puéricultrice cadre de santé</v>
      </c>
      <c r="E562" s="36" t="s">
        <v>187</v>
      </c>
      <c r="F562" s="51">
        <v>597</v>
      </c>
    </row>
    <row r="563" spans="1:6" x14ac:dyDescent="0.25">
      <c r="A563" s="49" t="str">
        <f t="shared" si="10"/>
        <v>Puéricultrice cadre de santé 3e échelon</v>
      </c>
      <c r="B563" s="37" t="str">
        <f>Filières!$A$21</f>
        <v>Médico_sociale</v>
      </c>
      <c r="C563" s="37" t="str">
        <f>Grades!$G$31</f>
        <v>Puéricultrice_cadre_santé_extinction</v>
      </c>
      <c r="D563" s="37" t="str">
        <f>Grades!$G$32</f>
        <v>Puéricultrice cadre de santé</v>
      </c>
      <c r="E563" s="36" t="s">
        <v>188</v>
      </c>
      <c r="F563" s="51">
        <v>562</v>
      </c>
    </row>
    <row r="564" spans="1:6" x14ac:dyDescent="0.25">
      <c r="A564" s="49" t="str">
        <f t="shared" si="10"/>
        <v>Puéricultrice cadre de santé 2e échelon</v>
      </c>
      <c r="B564" s="37" t="str">
        <f>Filières!$A$21</f>
        <v>Médico_sociale</v>
      </c>
      <c r="C564" s="37" t="str">
        <f>Grades!$G$31</f>
        <v>Puéricultrice_cadre_santé_extinction</v>
      </c>
      <c r="D564" s="37" t="str">
        <f>Grades!$G$32</f>
        <v>Puéricultrice cadre de santé</v>
      </c>
      <c r="E564" s="36" t="s">
        <v>189</v>
      </c>
      <c r="F564" s="51">
        <v>517</v>
      </c>
    </row>
    <row r="565" spans="1:6" x14ac:dyDescent="0.25">
      <c r="A565" s="49" t="str">
        <f t="shared" si="10"/>
        <v>Puéricultrice cadre de santé 1er échelon</v>
      </c>
      <c r="B565" s="37" t="str">
        <f>Filières!$A$21</f>
        <v>Médico_sociale</v>
      </c>
      <c r="C565" s="37" t="str">
        <f>Grades!$G$31</f>
        <v>Puéricultrice_cadre_santé_extinction</v>
      </c>
      <c r="D565" s="37" t="str">
        <f>Grades!$G$32</f>
        <v>Puéricultrice cadre de santé</v>
      </c>
      <c r="E565" s="36" t="s">
        <v>190</v>
      </c>
      <c r="F565" s="51">
        <v>468</v>
      </c>
    </row>
    <row r="566" spans="1:6" x14ac:dyDescent="0.25">
      <c r="A566" s="49" t="str">
        <f t="shared" si="10"/>
        <v>Puéricultrice cadre supérieur de santé 7e échelon</v>
      </c>
      <c r="B566" s="37" t="str">
        <f>Filières!$A$21</f>
        <v>Médico_sociale</v>
      </c>
      <c r="C566" s="37" t="str">
        <f>Grades!$G$31</f>
        <v>Puéricultrice_cadre_santé_extinction</v>
      </c>
      <c r="D566" s="37" t="str">
        <f>Grades!$G$33</f>
        <v>Puéricultrice cadre supérieur de santé</v>
      </c>
      <c r="E566" s="36" t="s">
        <v>184</v>
      </c>
      <c r="F566" s="36">
        <v>883</v>
      </c>
    </row>
    <row r="567" spans="1:6" x14ac:dyDescent="0.25">
      <c r="A567" s="49" t="str">
        <f t="shared" si="10"/>
        <v>Puéricultrice cadre supérieur de santé 6e échelon</v>
      </c>
      <c r="B567" s="37" t="str">
        <f>Filières!$A$21</f>
        <v>Médico_sociale</v>
      </c>
      <c r="C567" s="37" t="str">
        <f>Grades!$G$31</f>
        <v>Puéricultrice_cadre_santé_extinction</v>
      </c>
      <c r="D567" s="37" t="str">
        <f>Grades!$G$33</f>
        <v>Puéricultrice cadre supérieur de santé</v>
      </c>
      <c r="E567" s="36" t="s">
        <v>185</v>
      </c>
      <c r="F567" s="51">
        <v>830</v>
      </c>
    </row>
    <row r="568" spans="1:6" x14ac:dyDescent="0.25">
      <c r="A568" s="49" t="str">
        <f t="shared" si="10"/>
        <v>Puéricultrice cadre supérieur de santé 5e échelon</v>
      </c>
      <c r="B568" s="37" t="str">
        <f>Filières!$A$21</f>
        <v>Médico_sociale</v>
      </c>
      <c r="C568" s="37" t="str">
        <f>Grades!$G$31</f>
        <v>Puéricultrice_cadre_santé_extinction</v>
      </c>
      <c r="D568" s="37" t="str">
        <f>Grades!$G$33</f>
        <v>Puéricultrice cadre supérieur de santé</v>
      </c>
      <c r="E568" s="36" t="s">
        <v>186</v>
      </c>
      <c r="F568" s="51">
        <v>800</v>
      </c>
    </row>
    <row r="569" spans="1:6" x14ac:dyDescent="0.25">
      <c r="A569" s="49" t="str">
        <f t="shared" si="10"/>
        <v>Puéricultrice cadre supérieur de santé 4e échelon</v>
      </c>
      <c r="B569" s="37" t="str">
        <f>Filières!$A$21</f>
        <v>Médico_sociale</v>
      </c>
      <c r="C569" s="37" t="str">
        <f>Grades!$G$31</f>
        <v>Puéricultrice_cadre_santé_extinction</v>
      </c>
      <c r="D569" s="37" t="str">
        <f>Grades!$G$33</f>
        <v>Puéricultrice cadre supérieur de santé</v>
      </c>
      <c r="E569" s="36" t="s">
        <v>187</v>
      </c>
      <c r="F569" s="51">
        <v>744</v>
      </c>
    </row>
    <row r="570" spans="1:6" x14ac:dyDescent="0.25">
      <c r="A570" s="49" t="str">
        <f t="shared" si="10"/>
        <v>Puéricultrice cadre supérieur de santé 3e échelon</v>
      </c>
      <c r="B570" s="37" t="str">
        <f>Filières!$A$21</f>
        <v>Médico_sociale</v>
      </c>
      <c r="C570" s="37" t="str">
        <f>Grades!$G$31</f>
        <v>Puéricultrice_cadre_santé_extinction</v>
      </c>
      <c r="D570" s="37" t="str">
        <f>Grades!$G$33</f>
        <v>Puéricultrice cadre supérieur de santé</v>
      </c>
      <c r="E570" s="36" t="s">
        <v>188</v>
      </c>
      <c r="F570" s="51">
        <v>724</v>
      </c>
    </row>
    <row r="571" spans="1:6" x14ac:dyDescent="0.25">
      <c r="A571" s="49" t="str">
        <f t="shared" si="10"/>
        <v>Puéricultrice cadre supérieur de santé 2e échelon</v>
      </c>
      <c r="B571" s="37" t="str">
        <f>Filières!$A$21</f>
        <v>Médico_sociale</v>
      </c>
      <c r="C571" s="37" t="str">
        <f>Grades!$G$31</f>
        <v>Puéricultrice_cadre_santé_extinction</v>
      </c>
      <c r="D571" s="37" t="str">
        <f>Grades!$G$33</f>
        <v>Puéricultrice cadre supérieur de santé</v>
      </c>
      <c r="E571" s="36" t="s">
        <v>189</v>
      </c>
      <c r="F571" s="51">
        <v>691</v>
      </c>
    </row>
    <row r="572" spans="1:6" x14ac:dyDescent="0.25">
      <c r="A572" s="49" t="str">
        <f t="shared" si="10"/>
        <v>Puéricultrice cadre supérieur de santé 1er échelon</v>
      </c>
      <c r="B572" s="37" t="str">
        <f>Filières!$A$21</f>
        <v>Médico_sociale</v>
      </c>
      <c r="C572" s="37" t="str">
        <f>Grades!$G$31</f>
        <v>Puéricultrice_cadre_santé_extinction</v>
      </c>
      <c r="D572" s="37" t="str">
        <f>Grades!$G$33</f>
        <v>Puéricultrice cadre supérieur de santé</v>
      </c>
      <c r="E572" s="36" t="s">
        <v>190</v>
      </c>
      <c r="F572" s="51">
        <v>660</v>
      </c>
    </row>
    <row r="573" spans="1:6" x14ac:dyDescent="0.25">
      <c r="A573" s="49" t="str">
        <f t="shared" si="10"/>
        <v>Sage-femme de classe normale 10e échelon</v>
      </c>
      <c r="B573" s="37" t="str">
        <f>Filières!$A$21</f>
        <v>Médico_sociale</v>
      </c>
      <c r="C573" s="37" t="str">
        <f>Grades!$A$35</f>
        <v>Sage_femme</v>
      </c>
      <c r="D573" s="37" t="str">
        <f>Grades!$A$36</f>
        <v>Sage-femme de classe normale</v>
      </c>
      <c r="E573" s="36" t="s">
        <v>181</v>
      </c>
      <c r="F573" s="36">
        <v>853</v>
      </c>
    </row>
    <row r="574" spans="1:6" x14ac:dyDescent="0.25">
      <c r="A574" s="49" t="str">
        <f t="shared" si="10"/>
        <v>Sage-femme de classe normale 9e échelon</v>
      </c>
      <c r="B574" s="37" t="str">
        <f>Filières!$A$21</f>
        <v>Médico_sociale</v>
      </c>
      <c r="C574" s="37" t="str">
        <f>Grades!$A$35</f>
        <v>Sage_femme</v>
      </c>
      <c r="D574" s="37" t="str">
        <f>Grades!$A$36</f>
        <v>Sage-femme de classe normale</v>
      </c>
      <c r="E574" s="36" t="s">
        <v>182</v>
      </c>
      <c r="F574" s="36">
        <v>797</v>
      </c>
    </row>
    <row r="575" spans="1:6" x14ac:dyDescent="0.25">
      <c r="A575" s="49" t="str">
        <f t="shared" ref="A575:A638" si="11">D575&amp;" "&amp;E575</f>
        <v>Sage-femme de classe normale 8e échelon</v>
      </c>
      <c r="B575" s="37" t="str">
        <f>Filières!$A$21</f>
        <v>Médico_sociale</v>
      </c>
      <c r="C575" s="37" t="str">
        <f>Grades!$A$35</f>
        <v>Sage_femme</v>
      </c>
      <c r="D575" s="37" t="str">
        <f>Grades!$A$36</f>
        <v>Sage-femme de classe normale</v>
      </c>
      <c r="E575" s="36" t="s">
        <v>183</v>
      </c>
      <c r="F575" s="36">
        <v>752</v>
      </c>
    </row>
    <row r="576" spans="1:6" x14ac:dyDescent="0.25">
      <c r="A576" s="49" t="str">
        <f t="shared" si="11"/>
        <v>Sage-femme de classe normale 7e échelon</v>
      </c>
      <c r="B576" s="37" t="str">
        <f>Filières!$A$21</f>
        <v>Médico_sociale</v>
      </c>
      <c r="C576" s="37" t="str">
        <f>Grades!$A$35</f>
        <v>Sage_femme</v>
      </c>
      <c r="D576" s="37" t="str">
        <f>Grades!$A$36</f>
        <v>Sage-femme de classe normale</v>
      </c>
      <c r="E576" s="36" t="s">
        <v>184</v>
      </c>
      <c r="F576" s="36">
        <v>704</v>
      </c>
    </row>
    <row r="577" spans="1:6" x14ac:dyDescent="0.25">
      <c r="A577" s="49" t="str">
        <f t="shared" si="11"/>
        <v>Sage-femme de classe normale 6e échelon</v>
      </c>
      <c r="B577" s="37" t="str">
        <f>Filières!$A$21</f>
        <v>Médico_sociale</v>
      </c>
      <c r="C577" s="37" t="str">
        <f>Grades!$A$35</f>
        <v>Sage_femme</v>
      </c>
      <c r="D577" s="37" t="str">
        <f>Grades!$A$36</f>
        <v>Sage-femme de classe normale</v>
      </c>
      <c r="E577" s="36" t="s">
        <v>185</v>
      </c>
      <c r="F577" s="51">
        <v>665</v>
      </c>
    </row>
    <row r="578" spans="1:6" x14ac:dyDescent="0.25">
      <c r="A578" s="49" t="str">
        <f t="shared" si="11"/>
        <v>Sage-femme de classe normale 5e échelon</v>
      </c>
      <c r="B578" s="37" t="str">
        <f>Filières!$A$21</f>
        <v>Médico_sociale</v>
      </c>
      <c r="C578" s="37" t="str">
        <f>Grades!$A$35</f>
        <v>Sage_femme</v>
      </c>
      <c r="D578" s="37" t="str">
        <f>Grades!$A$36</f>
        <v>Sage-femme de classe normale</v>
      </c>
      <c r="E578" s="36" t="s">
        <v>186</v>
      </c>
      <c r="F578" s="51">
        <v>632</v>
      </c>
    </row>
    <row r="579" spans="1:6" x14ac:dyDescent="0.25">
      <c r="A579" s="49" t="str">
        <f t="shared" si="11"/>
        <v>Sage-femme de classe normale 4e échelon</v>
      </c>
      <c r="B579" s="37" t="str">
        <f>Filières!$A$21</f>
        <v>Médico_sociale</v>
      </c>
      <c r="C579" s="37" t="str">
        <f>Grades!$A$35</f>
        <v>Sage_femme</v>
      </c>
      <c r="D579" s="37" t="str">
        <f>Grades!$A$36</f>
        <v>Sage-femme de classe normale</v>
      </c>
      <c r="E579" s="36" t="s">
        <v>187</v>
      </c>
      <c r="F579" s="51">
        <v>604</v>
      </c>
    </row>
    <row r="580" spans="1:6" x14ac:dyDescent="0.25">
      <c r="A580" s="49" t="str">
        <f t="shared" si="11"/>
        <v>Sage-femme de classe normale 3e échelon</v>
      </c>
      <c r="B580" s="37" t="str">
        <f>Filières!$A$21</f>
        <v>Médico_sociale</v>
      </c>
      <c r="C580" s="37" t="str">
        <f>Grades!$A$35</f>
        <v>Sage_femme</v>
      </c>
      <c r="D580" s="37" t="str">
        <f>Grades!$A$36</f>
        <v>Sage-femme de classe normale</v>
      </c>
      <c r="E580" s="36" t="s">
        <v>188</v>
      </c>
      <c r="F580" s="51">
        <v>579</v>
      </c>
    </row>
    <row r="581" spans="1:6" x14ac:dyDescent="0.25">
      <c r="A581" s="49" t="str">
        <f t="shared" si="11"/>
        <v>Sage-femme de classe normale 2e échelon</v>
      </c>
      <c r="B581" s="37" t="str">
        <f>Filières!$A$21</f>
        <v>Médico_sociale</v>
      </c>
      <c r="C581" s="37" t="str">
        <f>Grades!$A$35</f>
        <v>Sage_femme</v>
      </c>
      <c r="D581" s="37" t="str">
        <f>Grades!$A$36</f>
        <v>Sage-femme de classe normale</v>
      </c>
      <c r="E581" s="36" t="s">
        <v>189</v>
      </c>
      <c r="F581" s="51">
        <v>548</v>
      </c>
    </row>
    <row r="582" spans="1:6" x14ac:dyDescent="0.25">
      <c r="A582" s="49" t="str">
        <f t="shared" si="11"/>
        <v>Sage-femme de classe normale 1er échelon</v>
      </c>
      <c r="B582" s="37" t="str">
        <f>Filières!$A$21</f>
        <v>Médico_sociale</v>
      </c>
      <c r="C582" s="37" t="str">
        <f>Grades!$A$35</f>
        <v>Sage_femme</v>
      </c>
      <c r="D582" s="37" t="str">
        <f>Grades!$A$36</f>
        <v>Sage-femme de classe normale</v>
      </c>
      <c r="E582" s="36" t="s">
        <v>190</v>
      </c>
      <c r="F582" s="51">
        <v>518</v>
      </c>
    </row>
    <row r="583" spans="1:6" x14ac:dyDescent="0.25">
      <c r="A583" s="49" t="str">
        <f t="shared" si="11"/>
        <v>Sage-femme hors classe 10e échelon</v>
      </c>
      <c r="B583" s="37" t="str">
        <f>Filières!$A$21</f>
        <v>Médico_sociale</v>
      </c>
      <c r="C583" s="37" t="str">
        <f>Grades!$A$35</f>
        <v>Sage_femme</v>
      </c>
      <c r="D583" s="37" t="str">
        <f>Grades!$A$37</f>
        <v>Sage-femme hors classe</v>
      </c>
      <c r="E583" s="36" t="s">
        <v>181</v>
      </c>
      <c r="F583" s="36">
        <v>1015</v>
      </c>
    </row>
    <row r="584" spans="1:6" x14ac:dyDescent="0.25">
      <c r="A584" s="49" t="str">
        <f t="shared" si="11"/>
        <v>Sage-femme hors classe 9e échelon</v>
      </c>
      <c r="B584" s="37" t="str">
        <f>Filières!$A$21</f>
        <v>Médico_sociale</v>
      </c>
      <c r="C584" s="37" t="str">
        <f>Grades!$A$35</f>
        <v>Sage_femme</v>
      </c>
      <c r="D584" s="37" t="str">
        <f>Grades!$A$37</f>
        <v>Sage-femme hors classe</v>
      </c>
      <c r="E584" s="36" t="s">
        <v>182</v>
      </c>
      <c r="F584" s="36">
        <v>995</v>
      </c>
    </row>
    <row r="585" spans="1:6" x14ac:dyDescent="0.25">
      <c r="A585" s="49" t="str">
        <f t="shared" si="11"/>
        <v>Sage-femme hors classe 8e échelon</v>
      </c>
      <c r="B585" s="37" t="str">
        <f>Filières!$A$21</f>
        <v>Médico_sociale</v>
      </c>
      <c r="C585" s="37" t="str">
        <f>Grades!$A$35</f>
        <v>Sage_femme</v>
      </c>
      <c r="D585" s="37" t="str">
        <f>Grades!$A$37</f>
        <v>Sage-femme hors classe</v>
      </c>
      <c r="E585" s="36" t="s">
        <v>183</v>
      </c>
      <c r="F585" s="36">
        <v>946</v>
      </c>
    </row>
    <row r="586" spans="1:6" x14ac:dyDescent="0.25">
      <c r="A586" s="49" t="str">
        <f t="shared" si="11"/>
        <v>Sage-femme hors classe 7e échelon</v>
      </c>
      <c r="B586" s="37" t="str">
        <f>Filières!$A$21</f>
        <v>Médico_sociale</v>
      </c>
      <c r="C586" s="37" t="str">
        <f>Grades!$A$35</f>
        <v>Sage_femme</v>
      </c>
      <c r="D586" s="37" t="str">
        <f>Grades!$A$37</f>
        <v>Sage-femme hors classe</v>
      </c>
      <c r="E586" s="36" t="s">
        <v>184</v>
      </c>
      <c r="F586" s="36">
        <v>901</v>
      </c>
    </row>
    <row r="587" spans="1:6" x14ac:dyDescent="0.25">
      <c r="A587" s="49" t="str">
        <f t="shared" si="11"/>
        <v>Sage-femme hors classe 6e échelon</v>
      </c>
      <c r="B587" s="37" t="str">
        <f>Filières!$A$21</f>
        <v>Médico_sociale</v>
      </c>
      <c r="C587" s="37" t="str">
        <f>Grades!$A$35</f>
        <v>Sage_femme</v>
      </c>
      <c r="D587" s="37" t="str">
        <f>Grades!$A$37</f>
        <v>Sage-femme hors classe</v>
      </c>
      <c r="E587" s="36" t="s">
        <v>185</v>
      </c>
      <c r="F587" s="51">
        <v>859</v>
      </c>
    </row>
    <row r="588" spans="1:6" x14ac:dyDescent="0.25">
      <c r="A588" s="49" t="str">
        <f t="shared" si="11"/>
        <v>Sage-femme hors classe 5e échelon</v>
      </c>
      <c r="B588" s="37" t="str">
        <f>Filières!$A$21</f>
        <v>Médico_sociale</v>
      </c>
      <c r="C588" s="37" t="str">
        <f>Grades!$A$35</f>
        <v>Sage_femme</v>
      </c>
      <c r="D588" s="37" t="str">
        <f>Grades!$A$37</f>
        <v>Sage-femme hors classe</v>
      </c>
      <c r="E588" s="36" t="s">
        <v>186</v>
      </c>
      <c r="F588" s="51">
        <v>814</v>
      </c>
    </row>
    <row r="589" spans="1:6" x14ac:dyDescent="0.25">
      <c r="A589" s="49" t="str">
        <f t="shared" si="11"/>
        <v>Sage-femme hors classe 4e échelon</v>
      </c>
      <c r="B589" s="37" t="str">
        <f>Filières!$A$21</f>
        <v>Médico_sociale</v>
      </c>
      <c r="C589" s="37" t="str">
        <f>Grades!$A$35</f>
        <v>Sage_femme</v>
      </c>
      <c r="D589" s="37" t="str">
        <f>Grades!$A$37</f>
        <v>Sage-femme hors classe</v>
      </c>
      <c r="E589" s="36" t="s">
        <v>187</v>
      </c>
      <c r="F589" s="51">
        <v>767</v>
      </c>
    </row>
    <row r="590" spans="1:6" x14ac:dyDescent="0.25">
      <c r="A590" s="49" t="str">
        <f t="shared" si="11"/>
        <v>Sage-femme hors classe 3e échelon</v>
      </c>
      <c r="B590" s="37" t="str">
        <f>Filières!$A$21</f>
        <v>Médico_sociale</v>
      </c>
      <c r="C590" s="37" t="str">
        <f>Grades!$A$35</f>
        <v>Sage_femme</v>
      </c>
      <c r="D590" s="37" t="str">
        <f>Grades!$A$37</f>
        <v>Sage-femme hors classe</v>
      </c>
      <c r="E590" s="36" t="s">
        <v>188</v>
      </c>
      <c r="F590" s="51">
        <v>728</v>
      </c>
    </row>
    <row r="591" spans="1:6" x14ac:dyDescent="0.25">
      <c r="A591" s="49" t="str">
        <f t="shared" si="11"/>
        <v>Sage-femme hors classe 2e échelon</v>
      </c>
      <c r="B591" s="37" t="str">
        <f>Filières!$A$21</f>
        <v>Médico_sociale</v>
      </c>
      <c r="C591" s="37" t="str">
        <f>Grades!$A$35</f>
        <v>Sage_femme</v>
      </c>
      <c r="D591" s="37" t="str">
        <f>Grades!$A$37</f>
        <v>Sage-femme hors classe</v>
      </c>
      <c r="E591" s="36" t="s">
        <v>189</v>
      </c>
      <c r="F591" s="51">
        <v>689</v>
      </c>
    </row>
    <row r="592" spans="1:6" x14ac:dyDescent="0.25">
      <c r="A592" s="49" t="str">
        <f t="shared" si="11"/>
        <v>Sage-femme hors classe 1er échelon</v>
      </c>
      <c r="B592" s="37" t="str">
        <f>Filières!$A$21</f>
        <v>Médico_sociale</v>
      </c>
      <c r="C592" s="37" t="str">
        <f>Grades!$A$35</f>
        <v>Sage_femme</v>
      </c>
      <c r="D592" s="37" t="str">
        <f>Grades!$A$37</f>
        <v>Sage-femme hors classe</v>
      </c>
      <c r="E592" s="36" t="s">
        <v>190</v>
      </c>
      <c r="F592" s="51">
        <v>649</v>
      </c>
    </row>
    <row r="593" spans="1:6" x14ac:dyDescent="0.25">
      <c r="A593" s="49" t="str">
        <f t="shared" si="11"/>
        <v>Puéricultrice 11e échelon</v>
      </c>
      <c r="B593" s="37" t="str">
        <f>Filières!$A$21</f>
        <v>Médico_sociale</v>
      </c>
      <c r="C593" s="37" t="str">
        <f>Grades!$C$35</f>
        <v>Puéricultrice_décret_2014_923</v>
      </c>
      <c r="D593" s="37" t="str">
        <f>Grades!$C$36</f>
        <v>Puéricultrice</v>
      </c>
      <c r="E593" s="36" t="s">
        <v>180</v>
      </c>
      <c r="F593" s="36">
        <v>886</v>
      </c>
    </row>
    <row r="594" spans="1:6" x14ac:dyDescent="0.25">
      <c r="A594" s="49" t="str">
        <f t="shared" si="11"/>
        <v>Puéricultrice 10e échelon</v>
      </c>
      <c r="B594" s="37" t="str">
        <f>Filières!$A$21</f>
        <v>Médico_sociale</v>
      </c>
      <c r="C594" s="37" t="str">
        <f>Grades!$C$35</f>
        <v>Puéricultrice_décret_2014_923</v>
      </c>
      <c r="D594" s="37" t="str">
        <f>Grades!$C$36</f>
        <v>Puéricultrice</v>
      </c>
      <c r="E594" s="36" t="s">
        <v>181</v>
      </c>
      <c r="F594" s="36">
        <v>836</v>
      </c>
    </row>
    <row r="595" spans="1:6" x14ac:dyDescent="0.25">
      <c r="A595" s="49" t="str">
        <f t="shared" si="11"/>
        <v>Puéricultrice 9e échelon</v>
      </c>
      <c r="B595" s="37" t="str">
        <f>Filières!$A$21</f>
        <v>Médico_sociale</v>
      </c>
      <c r="C595" s="37" t="str">
        <f>Grades!$C$35</f>
        <v>Puéricultrice_décret_2014_923</v>
      </c>
      <c r="D595" s="37" t="str">
        <f>Grades!$C$36</f>
        <v>Puéricultrice</v>
      </c>
      <c r="E595" s="36" t="s">
        <v>182</v>
      </c>
      <c r="F595" s="36">
        <v>792</v>
      </c>
    </row>
    <row r="596" spans="1:6" x14ac:dyDescent="0.25">
      <c r="A596" s="49" t="str">
        <f t="shared" si="11"/>
        <v>Puéricultrice 8e échelon</v>
      </c>
      <c r="B596" s="37" t="str">
        <f>Filières!$A$21</f>
        <v>Médico_sociale</v>
      </c>
      <c r="C596" s="37" t="str">
        <f>Grades!$C$35</f>
        <v>Puéricultrice_décret_2014_923</v>
      </c>
      <c r="D596" s="37" t="str">
        <f>Grades!$C$36</f>
        <v>Puéricultrice</v>
      </c>
      <c r="E596" s="36" t="s">
        <v>183</v>
      </c>
      <c r="F596" s="36">
        <v>750</v>
      </c>
    </row>
    <row r="597" spans="1:6" x14ac:dyDescent="0.25">
      <c r="A597" s="49" t="str">
        <f t="shared" si="11"/>
        <v>Puéricultrice 7e échelon</v>
      </c>
      <c r="B597" s="37" t="str">
        <f>Filières!$A$21</f>
        <v>Médico_sociale</v>
      </c>
      <c r="C597" s="37" t="str">
        <f>Grades!$C$35</f>
        <v>Puéricultrice_décret_2014_923</v>
      </c>
      <c r="D597" s="37" t="str">
        <f>Grades!$C$36</f>
        <v>Puéricultrice</v>
      </c>
      <c r="E597" s="36" t="s">
        <v>184</v>
      </c>
      <c r="F597" s="36">
        <v>709</v>
      </c>
    </row>
    <row r="598" spans="1:6" x14ac:dyDescent="0.25">
      <c r="A598" s="49" t="str">
        <f t="shared" si="11"/>
        <v>Puéricultrice 6e échelon</v>
      </c>
      <c r="B598" s="37" t="str">
        <f>Filières!$A$21</f>
        <v>Médico_sociale</v>
      </c>
      <c r="C598" s="37" t="str">
        <f>Grades!$C$35</f>
        <v>Puéricultrice_décret_2014_923</v>
      </c>
      <c r="D598" s="37" t="str">
        <f>Grades!$C$36</f>
        <v>Puéricultrice</v>
      </c>
      <c r="E598" s="36" t="s">
        <v>185</v>
      </c>
      <c r="F598" s="51">
        <v>669</v>
      </c>
    </row>
    <row r="599" spans="1:6" x14ac:dyDescent="0.25">
      <c r="A599" s="49" t="str">
        <f t="shared" si="11"/>
        <v>Puéricultrice 5e échelon</v>
      </c>
      <c r="B599" s="37" t="str">
        <f>Filières!$A$21</f>
        <v>Médico_sociale</v>
      </c>
      <c r="C599" s="37" t="str">
        <f>Grades!$C$35</f>
        <v>Puéricultrice_décret_2014_923</v>
      </c>
      <c r="D599" s="37" t="str">
        <f>Grades!$C$36</f>
        <v>Puéricultrice</v>
      </c>
      <c r="E599" s="36" t="s">
        <v>186</v>
      </c>
      <c r="F599" s="51">
        <v>631</v>
      </c>
    </row>
    <row r="600" spans="1:6" x14ac:dyDescent="0.25">
      <c r="A600" s="49" t="str">
        <f t="shared" si="11"/>
        <v>Puéricultrice 4e échelon</v>
      </c>
      <c r="B600" s="37" t="str">
        <f>Filières!$A$21</f>
        <v>Médico_sociale</v>
      </c>
      <c r="C600" s="37" t="str">
        <f>Grades!$C$35</f>
        <v>Puéricultrice_décret_2014_923</v>
      </c>
      <c r="D600" s="37" t="str">
        <f>Grades!$C$36</f>
        <v>Puéricultrice</v>
      </c>
      <c r="E600" s="36" t="s">
        <v>187</v>
      </c>
      <c r="F600" s="51">
        <v>595</v>
      </c>
    </row>
    <row r="601" spans="1:6" x14ac:dyDescent="0.25">
      <c r="A601" s="49" t="str">
        <f t="shared" si="11"/>
        <v>Puéricultrice 3e échelon</v>
      </c>
      <c r="B601" s="37" t="str">
        <f>Filières!$A$21</f>
        <v>Médico_sociale</v>
      </c>
      <c r="C601" s="37" t="str">
        <f>Grades!$C$35</f>
        <v>Puéricultrice_décret_2014_923</v>
      </c>
      <c r="D601" s="37" t="str">
        <f>Grades!$C$36</f>
        <v>Puéricultrice</v>
      </c>
      <c r="E601" s="36" t="s">
        <v>188</v>
      </c>
      <c r="F601" s="51">
        <v>558</v>
      </c>
    </row>
    <row r="602" spans="1:6" x14ac:dyDescent="0.25">
      <c r="A602" s="49" t="str">
        <f t="shared" si="11"/>
        <v>Puéricultrice 2e échelon</v>
      </c>
      <c r="B602" s="37" t="str">
        <f>Filières!$A$21</f>
        <v>Médico_sociale</v>
      </c>
      <c r="C602" s="37" t="str">
        <f>Grades!$C$35</f>
        <v>Puéricultrice_décret_2014_923</v>
      </c>
      <c r="D602" s="37" t="str">
        <f>Grades!$C$36</f>
        <v>Puéricultrice</v>
      </c>
      <c r="E602" s="36" t="s">
        <v>189</v>
      </c>
      <c r="F602" s="51">
        <v>518</v>
      </c>
    </row>
    <row r="603" spans="1:6" x14ac:dyDescent="0.25">
      <c r="A603" s="49" t="str">
        <f t="shared" si="11"/>
        <v>Puéricultrice 1er échelon</v>
      </c>
      <c r="B603" s="37" t="str">
        <f>Filières!$A$21</f>
        <v>Médico_sociale</v>
      </c>
      <c r="C603" s="37" t="str">
        <f>Grades!$C$35</f>
        <v>Puéricultrice_décret_2014_923</v>
      </c>
      <c r="D603" s="37" t="str">
        <f>Grades!$C$36</f>
        <v>Puéricultrice</v>
      </c>
      <c r="E603" s="36" t="s">
        <v>190</v>
      </c>
      <c r="F603" s="51">
        <v>489</v>
      </c>
    </row>
    <row r="604" spans="1:6" x14ac:dyDescent="0.25">
      <c r="A604" s="49" t="str">
        <f t="shared" si="11"/>
        <v>Puéricultrice hors classe 9e échelon</v>
      </c>
      <c r="B604" s="37" t="str">
        <f>Filières!$A$21</f>
        <v>Médico_sociale</v>
      </c>
      <c r="C604" s="37" t="str">
        <f>Grades!$C$35</f>
        <v>Puéricultrice_décret_2014_923</v>
      </c>
      <c r="D604" s="37" t="str">
        <f>Grades!$C$37</f>
        <v>Puéricultrice hors classe</v>
      </c>
      <c r="E604" s="36" t="s">
        <v>182</v>
      </c>
      <c r="F604" s="36">
        <v>940</v>
      </c>
    </row>
    <row r="605" spans="1:6" x14ac:dyDescent="0.25">
      <c r="A605" s="49" t="str">
        <f t="shared" si="11"/>
        <v>Puéricultrice hors classe 8e échelon</v>
      </c>
      <c r="B605" s="37" t="str">
        <f>Filières!$A$21</f>
        <v>Médico_sociale</v>
      </c>
      <c r="C605" s="37" t="str">
        <f>Grades!$C$35</f>
        <v>Puéricultrice_décret_2014_923</v>
      </c>
      <c r="D605" s="37" t="str">
        <f>Grades!$C$37</f>
        <v>Puéricultrice hors classe</v>
      </c>
      <c r="E605" s="36" t="s">
        <v>183</v>
      </c>
      <c r="F605" s="36">
        <v>906</v>
      </c>
    </row>
    <row r="606" spans="1:6" x14ac:dyDescent="0.25">
      <c r="A606" s="49" t="str">
        <f t="shared" si="11"/>
        <v>Puéricultrice hors classe 7e échelon</v>
      </c>
      <c r="B606" s="37" t="str">
        <f>Filières!$A$21</f>
        <v>Médico_sociale</v>
      </c>
      <c r="C606" s="37" t="str">
        <f>Grades!$C$35</f>
        <v>Puéricultrice_décret_2014_923</v>
      </c>
      <c r="D606" s="37" t="str">
        <f>Grades!$C$37</f>
        <v>Puéricultrice hors classe</v>
      </c>
      <c r="E606" s="36" t="s">
        <v>184</v>
      </c>
      <c r="F606" s="36">
        <v>868</v>
      </c>
    </row>
    <row r="607" spans="1:6" x14ac:dyDescent="0.25">
      <c r="A607" s="49" t="str">
        <f t="shared" si="11"/>
        <v>Puéricultrice hors classe 6e échelon</v>
      </c>
      <c r="B607" s="37" t="str">
        <f>Filières!$A$21</f>
        <v>Médico_sociale</v>
      </c>
      <c r="C607" s="37" t="str">
        <f>Grades!$C$35</f>
        <v>Puéricultrice_décret_2014_923</v>
      </c>
      <c r="D607" s="37" t="str">
        <f>Grades!$C$37</f>
        <v>Puéricultrice hors classe</v>
      </c>
      <c r="E607" s="36" t="s">
        <v>185</v>
      </c>
      <c r="F607" s="51">
        <v>825</v>
      </c>
    </row>
    <row r="608" spans="1:6" x14ac:dyDescent="0.25">
      <c r="A608" s="49" t="str">
        <f t="shared" si="11"/>
        <v>Puéricultrice hors classe 5e échelon</v>
      </c>
      <c r="B608" s="37" t="str">
        <f>Filières!$A$21</f>
        <v>Médico_sociale</v>
      </c>
      <c r="C608" s="37" t="str">
        <f>Grades!$C$35</f>
        <v>Puéricultrice_décret_2014_923</v>
      </c>
      <c r="D608" s="37" t="str">
        <f>Grades!$C$37</f>
        <v>Puéricultrice hors classe</v>
      </c>
      <c r="E608" s="36" t="s">
        <v>186</v>
      </c>
      <c r="F608" s="51">
        <v>781</v>
      </c>
    </row>
    <row r="609" spans="1:6" x14ac:dyDescent="0.25">
      <c r="A609" s="49" t="str">
        <f t="shared" si="11"/>
        <v>Puéricultrice hors classe 4e échelon</v>
      </c>
      <c r="B609" s="37" t="str">
        <f>Filières!$A$21</f>
        <v>Médico_sociale</v>
      </c>
      <c r="C609" s="37" t="str">
        <f>Grades!$C$35</f>
        <v>Puéricultrice_décret_2014_923</v>
      </c>
      <c r="D609" s="37" t="str">
        <f>Grades!$C$37</f>
        <v>Puéricultrice hors classe</v>
      </c>
      <c r="E609" s="36" t="s">
        <v>187</v>
      </c>
      <c r="F609" s="51">
        <v>739</v>
      </c>
    </row>
    <row r="610" spans="1:6" x14ac:dyDescent="0.25">
      <c r="A610" s="49" t="str">
        <f t="shared" si="11"/>
        <v>Puéricultrice hors classe 3e échelon</v>
      </c>
      <c r="B610" s="37" t="str">
        <f>Filières!$A$21</f>
        <v>Médico_sociale</v>
      </c>
      <c r="C610" s="37" t="str">
        <f>Grades!$C$35</f>
        <v>Puéricultrice_décret_2014_923</v>
      </c>
      <c r="D610" s="37" t="str">
        <f>Grades!$C$37</f>
        <v>Puéricultrice hors classe</v>
      </c>
      <c r="E610" s="36" t="s">
        <v>188</v>
      </c>
      <c r="F610" s="51">
        <v>695</v>
      </c>
    </row>
    <row r="611" spans="1:6" x14ac:dyDescent="0.25">
      <c r="A611" s="49" t="str">
        <f t="shared" si="11"/>
        <v>Puéricultrice hors classe 2e échelon</v>
      </c>
      <c r="B611" s="37" t="str">
        <f>Filières!$A$21</f>
        <v>Médico_sociale</v>
      </c>
      <c r="C611" s="37" t="str">
        <f>Grades!$C$35</f>
        <v>Puéricultrice_décret_2014_923</v>
      </c>
      <c r="D611" s="37" t="str">
        <f>Grades!$C$37</f>
        <v>Puéricultrice hors classe</v>
      </c>
      <c r="E611" s="36" t="s">
        <v>189</v>
      </c>
      <c r="F611" s="51">
        <v>663</v>
      </c>
    </row>
    <row r="612" spans="1:6" x14ac:dyDescent="0.25">
      <c r="A612" s="49" t="str">
        <f t="shared" si="11"/>
        <v>Puéricultrice hors classe 1er échelon</v>
      </c>
      <c r="B612" s="37" t="str">
        <f>Filières!$A$21</f>
        <v>Médico_sociale</v>
      </c>
      <c r="C612" s="37" t="str">
        <f>Grades!$C$35</f>
        <v>Puéricultrice_décret_2014_923</v>
      </c>
      <c r="D612" s="37" t="str">
        <f>Grades!$C$37</f>
        <v>Puéricultrice hors classe</v>
      </c>
      <c r="E612" s="36" t="s">
        <v>190</v>
      </c>
      <c r="F612" s="51">
        <v>614</v>
      </c>
    </row>
    <row r="613" spans="1:6" ht="30" x14ac:dyDescent="0.25">
      <c r="A613" s="49" t="str">
        <f t="shared" si="11"/>
        <v>Cadre de santé 9e échelon</v>
      </c>
      <c r="B613" s="37" t="str">
        <f>Filières!$A$21</f>
        <v>Médico_sociale</v>
      </c>
      <c r="C613" s="37" t="str">
        <f>Grades!$E$35</f>
        <v>Cadre_santé_infirmiers_techniciens_paramédicaux_extinction</v>
      </c>
      <c r="D613" s="37" t="str">
        <f>Grades!$E$36</f>
        <v>Cadre de santé</v>
      </c>
      <c r="E613" s="36" t="s">
        <v>182</v>
      </c>
      <c r="F613" s="36">
        <v>840</v>
      </c>
    </row>
    <row r="614" spans="1:6" ht="30" x14ac:dyDescent="0.25">
      <c r="A614" s="49" t="str">
        <f t="shared" si="11"/>
        <v>Cadre de santé 8e échelon</v>
      </c>
      <c r="B614" s="37" t="str">
        <f>Filières!$A$21</f>
        <v>Médico_sociale</v>
      </c>
      <c r="C614" s="37" t="str">
        <f>Grades!$E$35</f>
        <v>Cadre_santé_infirmiers_techniciens_paramédicaux_extinction</v>
      </c>
      <c r="D614" s="37" t="str">
        <f>Grades!$E$36</f>
        <v>Cadre de santé</v>
      </c>
      <c r="E614" s="36" t="s">
        <v>183</v>
      </c>
      <c r="F614" s="36">
        <v>786</v>
      </c>
    </row>
    <row r="615" spans="1:6" ht="30" x14ac:dyDescent="0.25">
      <c r="A615" s="49" t="str">
        <f t="shared" si="11"/>
        <v>Cadre de santé 7e échelon</v>
      </c>
      <c r="B615" s="37" t="str">
        <f>Filières!$A$21</f>
        <v>Médico_sociale</v>
      </c>
      <c r="C615" s="37" t="str">
        <f>Grades!$E$35</f>
        <v>Cadre_santé_infirmiers_techniciens_paramédicaux_extinction</v>
      </c>
      <c r="D615" s="37" t="str">
        <f>Grades!$E$36</f>
        <v>Cadre de santé</v>
      </c>
      <c r="E615" s="36" t="s">
        <v>184</v>
      </c>
      <c r="F615" s="36">
        <v>709</v>
      </c>
    </row>
    <row r="616" spans="1:6" ht="30" x14ac:dyDescent="0.25">
      <c r="A616" s="49" t="str">
        <f t="shared" si="11"/>
        <v>Cadre de santé 6e échelon</v>
      </c>
      <c r="B616" s="37" t="str">
        <f>Filières!$A$21</f>
        <v>Médico_sociale</v>
      </c>
      <c r="C616" s="37" t="str">
        <f>Grades!$E$35</f>
        <v>Cadre_santé_infirmiers_techniciens_paramédicaux_extinction</v>
      </c>
      <c r="D616" s="37" t="str">
        <f>Grades!$E$36</f>
        <v>Cadre de santé</v>
      </c>
      <c r="E616" s="36" t="s">
        <v>185</v>
      </c>
      <c r="F616" s="51">
        <v>671</v>
      </c>
    </row>
    <row r="617" spans="1:6" ht="30" x14ac:dyDescent="0.25">
      <c r="A617" s="49" t="str">
        <f t="shared" si="11"/>
        <v>Cadre de santé 5e échelon</v>
      </c>
      <c r="B617" s="37" t="str">
        <f>Filières!$A$21</f>
        <v>Médico_sociale</v>
      </c>
      <c r="C617" s="37" t="str">
        <f>Grades!$E$35</f>
        <v>Cadre_santé_infirmiers_techniciens_paramédicaux_extinction</v>
      </c>
      <c r="D617" s="37" t="str">
        <f>Grades!$E$36</f>
        <v>Cadre de santé</v>
      </c>
      <c r="E617" s="36" t="s">
        <v>186</v>
      </c>
      <c r="F617" s="51">
        <v>631</v>
      </c>
    </row>
    <row r="618" spans="1:6" ht="30" x14ac:dyDescent="0.25">
      <c r="A618" s="49" t="str">
        <f t="shared" si="11"/>
        <v>Cadre de santé 4e échelon</v>
      </c>
      <c r="B618" s="37" t="str">
        <f>Filières!$A$21</f>
        <v>Médico_sociale</v>
      </c>
      <c r="C618" s="37" t="str">
        <f>Grades!$E$35</f>
        <v>Cadre_santé_infirmiers_techniciens_paramédicaux_extinction</v>
      </c>
      <c r="D618" s="37" t="str">
        <f>Grades!$E$36</f>
        <v>Cadre de santé</v>
      </c>
      <c r="E618" s="36" t="s">
        <v>187</v>
      </c>
      <c r="F618" s="51">
        <v>597</v>
      </c>
    </row>
    <row r="619" spans="1:6" ht="30" x14ac:dyDescent="0.25">
      <c r="A619" s="49" t="str">
        <f t="shared" si="11"/>
        <v>Cadre de santé 3e échelon</v>
      </c>
      <c r="B619" s="37" t="str">
        <f>Filières!$A$21</f>
        <v>Médico_sociale</v>
      </c>
      <c r="C619" s="37" t="str">
        <f>Grades!$E$35</f>
        <v>Cadre_santé_infirmiers_techniciens_paramédicaux_extinction</v>
      </c>
      <c r="D619" s="37" t="str">
        <f>Grades!$E$36</f>
        <v>Cadre de santé</v>
      </c>
      <c r="E619" s="36" t="s">
        <v>188</v>
      </c>
      <c r="F619" s="51">
        <v>562</v>
      </c>
    </row>
    <row r="620" spans="1:6" ht="30" x14ac:dyDescent="0.25">
      <c r="A620" s="49" t="str">
        <f t="shared" si="11"/>
        <v>Cadre de santé 2e échelon</v>
      </c>
      <c r="B620" s="37" t="str">
        <f>Filières!$A$21</f>
        <v>Médico_sociale</v>
      </c>
      <c r="C620" s="37" t="str">
        <f>Grades!$E$35</f>
        <v>Cadre_santé_infirmiers_techniciens_paramédicaux_extinction</v>
      </c>
      <c r="D620" s="37" t="str">
        <f>Grades!$E$36</f>
        <v>Cadre de santé</v>
      </c>
      <c r="E620" s="36" t="s">
        <v>189</v>
      </c>
      <c r="F620" s="51">
        <v>517</v>
      </c>
    </row>
    <row r="621" spans="1:6" ht="30" x14ac:dyDescent="0.25">
      <c r="A621" s="49" t="str">
        <f t="shared" si="11"/>
        <v>Cadre de santé 1er échelon</v>
      </c>
      <c r="B621" s="37" t="str">
        <f>Filières!$A$21</f>
        <v>Médico_sociale</v>
      </c>
      <c r="C621" s="37" t="str">
        <f>Grades!$E$35</f>
        <v>Cadre_santé_infirmiers_techniciens_paramédicaux_extinction</v>
      </c>
      <c r="D621" s="37" t="str">
        <f>Grades!$E$36</f>
        <v>Cadre de santé</v>
      </c>
      <c r="E621" s="36" t="s">
        <v>190</v>
      </c>
      <c r="F621" s="51">
        <v>468</v>
      </c>
    </row>
    <row r="622" spans="1:6" x14ac:dyDescent="0.25">
      <c r="A622" s="49" t="str">
        <f t="shared" si="11"/>
        <v>Cadre de santé 11e échelon</v>
      </c>
      <c r="B622" s="37" t="str">
        <f>Filières!$A$21</f>
        <v>Médico_sociale</v>
      </c>
      <c r="C622" s="37" t="str">
        <f>Grades!$G$35</f>
        <v>Cadre_santé_paramédicaux</v>
      </c>
      <c r="D622" s="37" t="str">
        <f>Grades!$G$36</f>
        <v>Cadre de santé</v>
      </c>
      <c r="E622" s="36" t="s">
        <v>180</v>
      </c>
      <c r="F622" s="36">
        <v>940</v>
      </c>
    </row>
    <row r="623" spans="1:6" x14ac:dyDescent="0.25">
      <c r="A623" s="49" t="str">
        <f t="shared" si="11"/>
        <v>Cadre de santé 10e échelon</v>
      </c>
      <c r="B623" s="37" t="str">
        <f>Filières!$A$21</f>
        <v>Médico_sociale</v>
      </c>
      <c r="C623" s="37" t="str">
        <f>Grades!$G$35</f>
        <v>Cadre_santé_paramédicaux</v>
      </c>
      <c r="D623" s="37" t="str">
        <f>Grades!$G$36</f>
        <v>Cadre de santé</v>
      </c>
      <c r="E623" s="36" t="s">
        <v>181</v>
      </c>
      <c r="F623" s="36">
        <v>906</v>
      </c>
    </row>
    <row r="624" spans="1:6" x14ac:dyDescent="0.25">
      <c r="A624" s="49" t="str">
        <f t="shared" si="11"/>
        <v>Cadre de santé 9e échelon</v>
      </c>
      <c r="B624" s="37" t="str">
        <f>Filières!$A$21</f>
        <v>Médico_sociale</v>
      </c>
      <c r="C624" s="37" t="str">
        <f>Grades!$G$35</f>
        <v>Cadre_santé_paramédicaux</v>
      </c>
      <c r="D624" s="37" t="str">
        <f>Grades!$G$36</f>
        <v>Cadre de santé</v>
      </c>
      <c r="E624" s="36" t="s">
        <v>182</v>
      </c>
      <c r="F624" s="36">
        <v>868</v>
      </c>
    </row>
    <row r="625" spans="1:6" x14ac:dyDescent="0.25">
      <c r="A625" s="49" t="str">
        <f t="shared" si="11"/>
        <v>Cadre de santé 8e échelon</v>
      </c>
      <c r="B625" s="37" t="str">
        <f>Filières!$A$21</f>
        <v>Médico_sociale</v>
      </c>
      <c r="C625" s="37" t="str">
        <f>Grades!$G$35</f>
        <v>Cadre_santé_paramédicaux</v>
      </c>
      <c r="D625" s="37" t="str">
        <f>Grades!$G$36</f>
        <v>Cadre de santé</v>
      </c>
      <c r="E625" s="36" t="s">
        <v>183</v>
      </c>
      <c r="F625" s="36">
        <v>825</v>
      </c>
    </row>
    <row r="626" spans="1:6" x14ac:dyDescent="0.25">
      <c r="A626" s="49" t="str">
        <f t="shared" si="11"/>
        <v>Cadre de santé 7e échelon</v>
      </c>
      <c r="B626" s="37" t="str">
        <f>Filières!$A$21</f>
        <v>Médico_sociale</v>
      </c>
      <c r="C626" s="37" t="str">
        <f>Grades!$G$35</f>
        <v>Cadre_santé_paramédicaux</v>
      </c>
      <c r="D626" s="37" t="str">
        <f>Grades!$G$36</f>
        <v>Cadre de santé</v>
      </c>
      <c r="E626" s="36" t="s">
        <v>184</v>
      </c>
      <c r="F626" s="36">
        <v>781</v>
      </c>
    </row>
    <row r="627" spans="1:6" x14ac:dyDescent="0.25">
      <c r="A627" s="49" t="str">
        <f t="shared" si="11"/>
        <v>Cadre de santé 6e échelon</v>
      </c>
      <c r="B627" s="37" t="str">
        <f>Filières!$A$21</f>
        <v>Médico_sociale</v>
      </c>
      <c r="C627" s="37" t="str">
        <f>Grades!$G$35</f>
        <v>Cadre_santé_paramédicaux</v>
      </c>
      <c r="D627" s="37" t="str">
        <f>Grades!$G$36</f>
        <v>Cadre de santé</v>
      </c>
      <c r="E627" s="36" t="s">
        <v>185</v>
      </c>
      <c r="F627" s="51">
        <v>739</v>
      </c>
    </row>
    <row r="628" spans="1:6" x14ac:dyDescent="0.25">
      <c r="A628" s="49" t="str">
        <f t="shared" si="11"/>
        <v>Cadre de santé 5e échelon</v>
      </c>
      <c r="B628" s="37" t="str">
        <f>Filières!$A$21</f>
        <v>Médico_sociale</v>
      </c>
      <c r="C628" s="37" t="str">
        <f>Grades!$G$35</f>
        <v>Cadre_santé_paramédicaux</v>
      </c>
      <c r="D628" s="37" t="str">
        <f>Grades!$G$36</f>
        <v>Cadre de santé</v>
      </c>
      <c r="E628" s="36" t="s">
        <v>186</v>
      </c>
      <c r="F628" s="51">
        <v>695</v>
      </c>
    </row>
    <row r="629" spans="1:6" x14ac:dyDescent="0.25">
      <c r="A629" s="49" t="str">
        <f t="shared" si="11"/>
        <v>Cadre de santé 4e échelon</v>
      </c>
      <c r="B629" s="37" t="str">
        <f>Filières!$A$21</f>
        <v>Médico_sociale</v>
      </c>
      <c r="C629" s="37" t="str">
        <f>Grades!$G$35</f>
        <v>Cadre_santé_paramédicaux</v>
      </c>
      <c r="D629" s="37" t="str">
        <f>Grades!$G$36</f>
        <v>Cadre de santé</v>
      </c>
      <c r="E629" s="36" t="s">
        <v>187</v>
      </c>
      <c r="F629" s="51">
        <v>663</v>
      </c>
    </row>
    <row r="630" spans="1:6" x14ac:dyDescent="0.25">
      <c r="A630" s="49" t="str">
        <f t="shared" si="11"/>
        <v>Cadre de santé 3e échelon</v>
      </c>
      <c r="B630" s="37" t="str">
        <f>Filières!$A$21</f>
        <v>Médico_sociale</v>
      </c>
      <c r="C630" s="37" t="str">
        <f>Grades!$G$35</f>
        <v>Cadre_santé_paramédicaux</v>
      </c>
      <c r="D630" s="37" t="str">
        <f>Grades!$G$36</f>
        <v>Cadre de santé</v>
      </c>
      <c r="E630" s="36" t="s">
        <v>188</v>
      </c>
      <c r="F630" s="51">
        <v>614</v>
      </c>
    </row>
    <row r="631" spans="1:6" x14ac:dyDescent="0.25">
      <c r="A631" s="49" t="str">
        <f t="shared" si="11"/>
        <v>Cadre de santé 2e échelon</v>
      </c>
      <c r="B631" s="37" t="str">
        <f>Filières!$A$21</f>
        <v>Médico_sociale</v>
      </c>
      <c r="C631" s="37" t="str">
        <f>Grades!$G$35</f>
        <v>Cadre_santé_paramédicaux</v>
      </c>
      <c r="D631" s="37" t="str">
        <f>Grades!$G$36</f>
        <v>Cadre de santé</v>
      </c>
      <c r="E631" s="36" t="s">
        <v>189</v>
      </c>
      <c r="F631" s="51">
        <v>577</v>
      </c>
    </row>
    <row r="632" spans="1:6" x14ac:dyDescent="0.25">
      <c r="A632" s="49" t="str">
        <f t="shared" si="11"/>
        <v>Cadre de santé 1er échelon</v>
      </c>
      <c r="B632" s="37" t="str">
        <f>Filières!$A$21</f>
        <v>Médico_sociale</v>
      </c>
      <c r="C632" s="37" t="str">
        <f>Grades!$G$35</f>
        <v>Cadre_santé_paramédicaux</v>
      </c>
      <c r="D632" s="37" t="str">
        <f>Grades!$G$36</f>
        <v>Cadre de santé</v>
      </c>
      <c r="E632" s="36" t="s">
        <v>190</v>
      </c>
      <c r="F632" s="51">
        <v>541</v>
      </c>
    </row>
    <row r="633" spans="1:6" x14ac:dyDescent="0.25">
      <c r="A633" s="49" t="str">
        <f t="shared" si="11"/>
        <v>Cadre supérieur de santé 8e échelon</v>
      </c>
      <c r="B633" s="37" t="str">
        <f>Filières!$A$21</f>
        <v>Médico_sociale</v>
      </c>
      <c r="C633" s="37" t="str">
        <f>Grades!$G$35</f>
        <v>Cadre_santé_paramédicaux</v>
      </c>
      <c r="D633" s="37" t="str">
        <f>Grades!$G$37</f>
        <v>Cadre supérieur de santé</v>
      </c>
      <c r="E633" s="36" t="s">
        <v>183</v>
      </c>
      <c r="F633" s="36">
        <v>1015</v>
      </c>
    </row>
    <row r="634" spans="1:6" x14ac:dyDescent="0.25">
      <c r="A634" s="49" t="str">
        <f t="shared" si="11"/>
        <v>Cadre supérieur de santé 7e échelon</v>
      </c>
      <c r="B634" s="37" t="str">
        <f>Filières!$A$21</f>
        <v>Médico_sociale</v>
      </c>
      <c r="C634" s="37" t="str">
        <f>Grades!$G$35</f>
        <v>Cadre_santé_paramédicaux</v>
      </c>
      <c r="D634" s="37" t="str">
        <f>Grades!$G$37</f>
        <v>Cadre supérieur de santé</v>
      </c>
      <c r="E634" s="36" t="s">
        <v>184</v>
      </c>
      <c r="F634" s="36">
        <v>995</v>
      </c>
    </row>
    <row r="635" spans="1:6" x14ac:dyDescent="0.25">
      <c r="A635" s="49" t="str">
        <f t="shared" si="11"/>
        <v>Cadre supérieur de santé 6e échelon</v>
      </c>
      <c r="B635" s="37" t="str">
        <f>Filières!$A$21</f>
        <v>Médico_sociale</v>
      </c>
      <c r="C635" s="37" t="str">
        <f>Grades!$G$35</f>
        <v>Cadre_santé_paramédicaux</v>
      </c>
      <c r="D635" s="37" t="str">
        <f>Grades!$G$37</f>
        <v>Cadre supérieur de santé</v>
      </c>
      <c r="E635" s="36" t="s">
        <v>185</v>
      </c>
      <c r="F635" s="51">
        <v>946</v>
      </c>
    </row>
    <row r="636" spans="1:6" x14ac:dyDescent="0.25">
      <c r="A636" s="49" t="str">
        <f t="shared" si="11"/>
        <v>Cadre supérieur de santé 5e échelon</v>
      </c>
      <c r="B636" s="37" t="str">
        <f>Filières!$A$21</f>
        <v>Médico_sociale</v>
      </c>
      <c r="C636" s="37" t="str">
        <f>Grades!$G$35</f>
        <v>Cadre_santé_paramédicaux</v>
      </c>
      <c r="D636" s="37" t="str">
        <f>Grades!$G$37</f>
        <v>Cadre supérieur de santé</v>
      </c>
      <c r="E636" s="36" t="s">
        <v>186</v>
      </c>
      <c r="F636" s="51">
        <v>896</v>
      </c>
    </row>
    <row r="637" spans="1:6" x14ac:dyDescent="0.25">
      <c r="A637" s="49" t="str">
        <f t="shared" si="11"/>
        <v>Cadre supérieur de santé 4e échelon</v>
      </c>
      <c r="B637" s="37" t="str">
        <f>Filières!$A$21</f>
        <v>Médico_sociale</v>
      </c>
      <c r="C637" s="37" t="str">
        <f>Grades!$G$35</f>
        <v>Cadre_santé_paramédicaux</v>
      </c>
      <c r="D637" s="37" t="str">
        <f>Grades!$G$37</f>
        <v>Cadre supérieur de santé</v>
      </c>
      <c r="E637" s="36" t="s">
        <v>187</v>
      </c>
      <c r="F637" s="51">
        <v>843</v>
      </c>
    </row>
    <row r="638" spans="1:6" x14ac:dyDescent="0.25">
      <c r="A638" s="49" t="str">
        <f t="shared" si="11"/>
        <v>Cadre supérieur de santé 3e échelon</v>
      </c>
      <c r="B638" s="37" t="str">
        <f>Filières!$A$21</f>
        <v>Médico_sociale</v>
      </c>
      <c r="C638" s="37" t="str">
        <f>Grades!$G$35</f>
        <v>Cadre_santé_paramédicaux</v>
      </c>
      <c r="D638" s="37" t="str">
        <f>Grades!$G$37</f>
        <v>Cadre supérieur de santé</v>
      </c>
      <c r="E638" s="36" t="s">
        <v>188</v>
      </c>
      <c r="F638" s="51">
        <v>791</v>
      </c>
    </row>
    <row r="639" spans="1:6" x14ac:dyDescent="0.25">
      <c r="A639" s="49" t="str">
        <f t="shared" ref="A639:A704" si="12">D639&amp;" "&amp;E639</f>
        <v>Cadre supérieur de santé 2e échelon</v>
      </c>
      <c r="B639" s="37" t="str">
        <f>Filières!$A$21</f>
        <v>Médico_sociale</v>
      </c>
      <c r="C639" s="37" t="str">
        <f>Grades!$G$35</f>
        <v>Cadre_santé_paramédicaux</v>
      </c>
      <c r="D639" s="37" t="str">
        <f>Grades!$G$37</f>
        <v>Cadre supérieur de santé</v>
      </c>
      <c r="E639" s="36" t="s">
        <v>189</v>
      </c>
      <c r="F639" s="51">
        <v>744</v>
      </c>
    </row>
    <row r="640" spans="1:6" x14ac:dyDescent="0.25">
      <c r="A640" s="49" t="str">
        <f t="shared" si="12"/>
        <v>Cadre supérieur de santé 1er échelon</v>
      </c>
      <c r="B640" s="37" t="str">
        <f>Filières!$A$21</f>
        <v>Médico_sociale</v>
      </c>
      <c r="C640" s="37" t="str">
        <f>Grades!$G$35</f>
        <v>Cadre_santé_paramédicaux</v>
      </c>
      <c r="D640" s="37" t="str">
        <f>Grades!$G$37</f>
        <v>Cadre supérieur de santé</v>
      </c>
      <c r="E640" s="36" t="s">
        <v>190</v>
      </c>
      <c r="F640" s="51">
        <v>699</v>
      </c>
    </row>
    <row r="641" spans="1:6" x14ac:dyDescent="0.25">
      <c r="A641" s="49" t="str">
        <f t="shared" si="12"/>
        <v>Médecin de 2ème classe 9e échelon</v>
      </c>
      <c r="B641" s="37" t="str">
        <f>Filières!$A$21</f>
        <v>Médico_sociale</v>
      </c>
      <c r="C641" s="37" t="str">
        <f>Grades!$A$39</f>
        <v>Médecin</v>
      </c>
      <c r="D641" s="37" t="str">
        <f>Grades!$A$40</f>
        <v>Médecin de 2ème classe</v>
      </c>
      <c r="E641" s="36" t="s">
        <v>182</v>
      </c>
      <c r="F641" s="36">
        <v>977</v>
      </c>
    </row>
    <row r="642" spans="1:6" x14ac:dyDescent="0.25">
      <c r="A642" s="49" t="str">
        <f t="shared" si="12"/>
        <v>Médecin de 2ème classe 8e échelon</v>
      </c>
      <c r="B642" s="37" t="str">
        <f>Filières!$A$21</f>
        <v>Médico_sociale</v>
      </c>
      <c r="C642" s="37" t="str">
        <f>Grades!$A$39</f>
        <v>Médecin</v>
      </c>
      <c r="D642" s="37" t="str">
        <f>Grades!$A$40</f>
        <v>Médecin de 2ème classe</v>
      </c>
      <c r="E642" s="36" t="s">
        <v>183</v>
      </c>
      <c r="F642" s="36">
        <v>912</v>
      </c>
    </row>
    <row r="643" spans="1:6" x14ac:dyDescent="0.25">
      <c r="A643" s="49" t="str">
        <f t="shared" si="12"/>
        <v>Médecin de 2ème classe 7e échelon</v>
      </c>
      <c r="B643" s="37" t="str">
        <f>Filières!$A$21</f>
        <v>Médico_sociale</v>
      </c>
      <c r="C643" s="37" t="str">
        <f>Grades!$A$39</f>
        <v>Médecin</v>
      </c>
      <c r="D643" s="37" t="str">
        <f>Grades!$A$40</f>
        <v>Médecin de 2ème classe</v>
      </c>
      <c r="E643" s="36" t="s">
        <v>184</v>
      </c>
      <c r="F643" s="36">
        <v>862</v>
      </c>
    </row>
    <row r="644" spans="1:6" x14ac:dyDescent="0.25">
      <c r="A644" s="49" t="str">
        <f t="shared" si="12"/>
        <v>Médecin de 2ème classe 6e échelon</v>
      </c>
      <c r="B644" s="37" t="str">
        <f>Filières!$A$21</f>
        <v>Médico_sociale</v>
      </c>
      <c r="C644" s="37" t="str">
        <f>Grades!$A$39</f>
        <v>Médecin</v>
      </c>
      <c r="D644" s="37" t="str">
        <f>Grades!$A$40</f>
        <v>Médecin de 2ème classe</v>
      </c>
      <c r="E644" s="36" t="s">
        <v>185</v>
      </c>
      <c r="F644" s="51">
        <v>813</v>
      </c>
    </row>
    <row r="645" spans="1:6" x14ac:dyDescent="0.25">
      <c r="A645" s="49" t="str">
        <f t="shared" si="12"/>
        <v>Médecin de 2ème classe 5e échelon</v>
      </c>
      <c r="B645" s="37" t="str">
        <f>Filières!$A$21</f>
        <v>Médico_sociale</v>
      </c>
      <c r="C645" s="37" t="str">
        <f>Grades!$A$39</f>
        <v>Médecin</v>
      </c>
      <c r="D645" s="37" t="str">
        <f>Grades!$A$40</f>
        <v>Médecin de 2ème classe</v>
      </c>
      <c r="E645" s="36" t="s">
        <v>186</v>
      </c>
      <c r="F645" s="51">
        <v>762</v>
      </c>
    </row>
    <row r="646" spans="1:6" x14ac:dyDescent="0.25">
      <c r="A646" s="49" t="str">
        <f t="shared" si="12"/>
        <v>Médecin de 2ème classe 4e échelon</v>
      </c>
      <c r="B646" s="37" t="str">
        <f>Filières!$A$21</f>
        <v>Médico_sociale</v>
      </c>
      <c r="C646" s="37" t="str">
        <f>Grades!$A$39</f>
        <v>Médecin</v>
      </c>
      <c r="D646" s="37" t="str">
        <f>Grades!$A$40</f>
        <v>Médecin de 2ème classe</v>
      </c>
      <c r="E646" s="36" t="s">
        <v>187</v>
      </c>
      <c r="F646" s="51">
        <v>713</v>
      </c>
    </row>
    <row r="647" spans="1:6" x14ac:dyDescent="0.25">
      <c r="A647" s="49" t="str">
        <f t="shared" si="12"/>
        <v>Médecin de 2ème classe 3e échelon</v>
      </c>
      <c r="B647" s="37" t="str">
        <f>Filières!$A$21</f>
        <v>Médico_sociale</v>
      </c>
      <c r="C647" s="37" t="str">
        <f>Grades!$A$39</f>
        <v>Médecin</v>
      </c>
      <c r="D647" s="37" t="str">
        <f>Grades!$A$40</f>
        <v>Médecin de 2ème classe</v>
      </c>
      <c r="E647" s="36" t="s">
        <v>188</v>
      </c>
      <c r="F647" s="51">
        <v>665</v>
      </c>
    </row>
    <row r="648" spans="1:6" x14ac:dyDescent="0.25">
      <c r="A648" s="49" t="str">
        <f t="shared" si="12"/>
        <v>Médecin de 2ème classe 2e échelon</v>
      </c>
      <c r="B648" s="37" t="str">
        <f>Filières!$A$21</f>
        <v>Médico_sociale</v>
      </c>
      <c r="C648" s="37" t="str">
        <f>Grades!$A$39</f>
        <v>Médecin</v>
      </c>
      <c r="D648" s="37" t="str">
        <f>Grades!$A$40</f>
        <v>Médecin de 2ème classe</v>
      </c>
      <c r="E648" s="36" t="s">
        <v>189</v>
      </c>
      <c r="F648" s="51">
        <v>600</v>
      </c>
    </row>
    <row r="649" spans="1:6" x14ac:dyDescent="0.25">
      <c r="A649" s="49" t="str">
        <f t="shared" si="12"/>
        <v>Médecin de 2ème classe 1er échelon</v>
      </c>
      <c r="B649" s="37" t="str">
        <f>Filières!$A$21</f>
        <v>Médico_sociale</v>
      </c>
      <c r="C649" s="37" t="str">
        <f>Grades!$A$39</f>
        <v>Médecin</v>
      </c>
      <c r="D649" s="37" t="str">
        <f>Grades!$A$40</f>
        <v>Médecin de 2ème classe</v>
      </c>
      <c r="E649" s="36" t="s">
        <v>190</v>
      </c>
      <c r="F649" s="51">
        <v>542</v>
      </c>
    </row>
    <row r="650" spans="1:6" x14ac:dyDescent="0.25">
      <c r="A650" s="49" t="str">
        <f t="shared" si="12"/>
        <v>Médecin de 1ère classe 6e échelon</v>
      </c>
      <c r="B650" s="37" t="str">
        <f>Filières!$A$21</f>
        <v>Médico_sociale</v>
      </c>
      <c r="C650" s="37" t="str">
        <f>Grades!$A$39</f>
        <v>Médecin</v>
      </c>
      <c r="D650" s="37" t="str">
        <f>Grades!$A$41</f>
        <v>Médecin de 1ère classe</v>
      </c>
      <c r="E650" s="36" t="s">
        <v>185</v>
      </c>
      <c r="F650" s="51" t="s">
        <v>278</v>
      </c>
    </row>
    <row r="651" spans="1:6" x14ac:dyDescent="0.25">
      <c r="A651" s="49" t="str">
        <f t="shared" si="12"/>
        <v>Médecin de 1ère classe 5e échelon</v>
      </c>
      <c r="B651" s="37" t="str">
        <f>Filières!$A$21</f>
        <v>Médico_sociale</v>
      </c>
      <c r="C651" s="37" t="str">
        <f>Grades!$A$39</f>
        <v>Médecin</v>
      </c>
      <c r="D651" s="37" t="str">
        <f>Grades!$A$41</f>
        <v>Médecin de 1ère classe</v>
      </c>
      <c r="E651" s="36" t="s">
        <v>186</v>
      </c>
      <c r="F651" s="51">
        <v>1027</v>
      </c>
    </row>
    <row r="652" spans="1:6" x14ac:dyDescent="0.25">
      <c r="A652" s="49" t="str">
        <f t="shared" si="12"/>
        <v>Médecin de 1ère classe 4e échelon</v>
      </c>
      <c r="B652" s="37" t="str">
        <f>Filières!$A$21</f>
        <v>Médico_sociale</v>
      </c>
      <c r="C652" s="37" t="str">
        <f>Grades!$A$39</f>
        <v>Médecin</v>
      </c>
      <c r="D652" s="37" t="str">
        <f>Grades!$A$41</f>
        <v>Médecin de 1ère classe</v>
      </c>
      <c r="E652" s="36" t="s">
        <v>187</v>
      </c>
      <c r="F652" s="51">
        <v>977</v>
      </c>
    </row>
    <row r="653" spans="1:6" x14ac:dyDescent="0.25">
      <c r="A653" s="49" t="str">
        <f t="shared" si="12"/>
        <v>Médecin de 1ère classe 3e échelon</v>
      </c>
      <c r="B653" s="37" t="str">
        <f>Filières!$A$21</f>
        <v>Médico_sociale</v>
      </c>
      <c r="C653" s="37" t="str">
        <f>Grades!$A$39</f>
        <v>Médecin</v>
      </c>
      <c r="D653" s="37" t="str">
        <f>Grades!$A$41</f>
        <v>Médecin de 1ère classe</v>
      </c>
      <c r="E653" s="36" t="s">
        <v>188</v>
      </c>
      <c r="F653" s="51">
        <v>912</v>
      </c>
    </row>
    <row r="654" spans="1:6" x14ac:dyDescent="0.25">
      <c r="A654" s="49" t="str">
        <f t="shared" si="12"/>
        <v>Médecin de 1ère classe 2e échelon</v>
      </c>
      <c r="B654" s="37" t="str">
        <f>Filières!$A$21</f>
        <v>Médico_sociale</v>
      </c>
      <c r="C654" s="37" t="str">
        <f>Grades!$A$39</f>
        <v>Médecin</v>
      </c>
      <c r="D654" s="37" t="str">
        <f>Grades!$A$41</f>
        <v>Médecin de 1ère classe</v>
      </c>
      <c r="E654" s="36" t="s">
        <v>189</v>
      </c>
      <c r="F654" s="51">
        <v>862</v>
      </c>
    </row>
    <row r="655" spans="1:6" x14ac:dyDescent="0.25">
      <c r="A655" s="49" t="str">
        <f t="shared" si="12"/>
        <v>Médecin de 1ère classe 1er échelon</v>
      </c>
      <c r="B655" s="37" t="str">
        <f>Filières!$A$21</f>
        <v>Médico_sociale</v>
      </c>
      <c r="C655" s="37" t="str">
        <f>Grades!$A$39</f>
        <v>Médecin</v>
      </c>
      <c r="D655" s="37" t="str">
        <f>Grades!$A$41</f>
        <v>Médecin de 1ère classe</v>
      </c>
      <c r="E655" s="36" t="s">
        <v>190</v>
      </c>
      <c r="F655" s="51">
        <v>813</v>
      </c>
    </row>
    <row r="656" spans="1:6" x14ac:dyDescent="0.25">
      <c r="A656" s="49" t="str">
        <f t="shared" si="12"/>
        <v>Médecin hors classe Echelon spécial</v>
      </c>
      <c r="B656" s="37" t="str">
        <f>Filières!$A$21</f>
        <v>Médico_sociale</v>
      </c>
      <c r="C656" s="37" t="str">
        <f>Grades!$A$39</f>
        <v>Médecin</v>
      </c>
      <c r="D656" s="37" t="str">
        <f>Grades!$A$42</f>
        <v>Médecin hors classe</v>
      </c>
      <c r="E656" s="36" t="s">
        <v>193</v>
      </c>
      <c r="F656" s="51" t="s">
        <v>276</v>
      </c>
    </row>
    <row r="657" spans="1:6" x14ac:dyDescent="0.25">
      <c r="A657" s="49" t="str">
        <f t="shared" si="12"/>
        <v>Médecin hors classe 5e échelon</v>
      </c>
      <c r="B657" s="37" t="str">
        <f>Filières!$A$21</f>
        <v>Médico_sociale</v>
      </c>
      <c r="C657" s="37" t="str">
        <f>Grades!$A$39</f>
        <v>Médecin</v>
      </c>
      <c r="D657" s="37" t="str">
        <f>Grades!$A$42</f>
        <v>Médecin hors classe</v>
      </c>
      <c r="E657" s="36" t="s">
        <v>186</v>
      </c>
      <c r="F657" s="51" t="s">
        <v>277</v>
      </c>
    </row>
    <row r="658" spans="1:6" x14ac:dyDescent="0.25">
      <c r="A658" s="49" t="str">
        <f t="shared" si="12"/>
        <v>Médecin hors classe 4e échelon</v>
      </c>
      <c r="B658" s="37" t="str">
        <f>Filières!$A$21</f>
        <v>Médico_sociale</v>
      </c>
      <c r="C658" s="37" t="str">
        <f>Grades!$A$39</f>
        <v>Médecin</v>
      </c>
      <c r="D658" s="37" t="str">
        <f>Grades!$A$42</f>
        <v>Médecin hors classe</v>
      </c>
      <c r="E658" s="36" t="s">
        <v>187</v>
      </c>
      <c r="F658" s="51" t="s">
        <v>278</v>
      </c>
    </row>
    <row r="659" spans="1:6" x14ac:dyDescent="0.25">
      <c r="A659" s="49" t="str">
        <f t="shared" si="12"/>
        <v>Médecin hors classe 3e échelon</v>
      </c>
      <c r="B659" s="37" t="str">
        <f>Filières!$A$21</f>
        <v>Médico_sociale</v>
      </c>
      <c r="C659" s="37" t="str">
        <f>Grades!$A$39</f>
        <v>Médecin</v>
      </c>
      <c r="D659" s="37" t="str">
        <f>Grades!$A$42</f>
        <v>Médecin hors classe</v>
      </c>
      <c r="E659" s="36" t="s">
        <v>188</v>
      </c>
      <c r="F659" s="51">
        <v>1027</v>
      </c>
    </row>
    <row r="660" spans="1:6" x14ac:dyDescent="0.25">
      <c r="A660" s="49" t="str">
        <f t="shared" si="12"/>
        <v>Médecin hors classe 2e échelon</v>
      </c>
      <c r="B660" s="37" t="str">
        <f>Filières!$A$21</f>
        <v>Médico_sociale</v>
      </c>
      <c r="C660" s="37" t="str">
        <f>Grades!$A$39</f>
        <v>Médecin</v>
      </c>
      <c r="D660" s="37" t="str">
        <f>Grades!$A$42</f>
        <v>Médecin hors classe</v>
      </c>
      <c r="E660" s="36" t="s">
        <v>189</v>
      </c>
      <c r="F660" s="51">
        <v>977</v>
      </c>
    </row>
    <row r="661" spans="1:6" x14ac:dyDescent="0.25">
      <c r="A661" s="49" t="str">
        <f t="shared" si="12"/>
        <v>Médecin hors classe 1er échelon</v>
      </c>
      <c r="B661" s="37" t="str">
        <f>Filières!$A$21</f>
        <v>Médico_sociale</v>
      </c>
      <c r="C661" s="37" t="str">
        <f>Grades!$A$39</f>
        <v>Médecin</v>
      </c>
      <c r="D661" s="37" t="str">
        <f>Grades!$A$42</f>
        <v>Médecin hors classe</v>
      </c>
      <c r="E661" s="36" t="s">
        <v>190</v>
      </c>
      <c r="F661" s="51">
        <v>912</v>
      </c>
    </row>
    <row r="662" spans="1:6" x14ac:dyDescent="0.25">
      <c r="A662" s="49" t="str">
        <f t="shared" si="12"/>
        <v>Technicien paramédical de classe normale 8e échelon</v>
      </c>
      <c r="B662" s="37" t="str">
        <f>Filières!$C$21</f>
        <v>Médico_technique</v>
      </c>
      <c r="C662" s="37" t="str">
        <f>Grades!$A$44</f>
        <v>Technicien_paramédical_extinction</v>
      </c>
      <c r="D662" s="37" t="str">
        <f>Grades!$A$45</f>
        <v>Technicien paramédical de classe normale</v>
      </c>
      <c r="E662" s="36" t="s">
        <v>183</v>
      </c>
      <c r="F662" s="36">
        <v>664</v>
      </c>
    </row>
    <row r="663" spans="1:6" x14ac:dyDescent="0.25">
      <c r="A663" s="49" t="str">
        <f t="shared" si="12"/>
        <v>Technicien paramédical de classe normale 7e échelon</v>
      </c>
      <c r="B663" s="37" t="str">
        <f>Filières!$C$21</f>
        <v>Médico_technique</v>
      </c>
      <c r="C663" s="37" t="str">
        <f>Grades!$A$44</f>
        <v>Technicien_paramédical_extinction</v>
      </c>
      <c r="D663" s="37" t="str">
        <f>Grades!$A$45</f>
        <v>Technicien paramédical de classe normale</v>
      </c>
      <c r="E663" s="36" t="s">
        <v>184</v>
      </c>
      <c r="F663" s="36">
        <v>614</v>
      </c>
    </row>
    <row r="664" spans="1:6" x14ac:dyDescent="0.25">
      <c r="A664" s="49" t="str">
        <f t="shared" si="12"/>
        <v>Technicien paramédical de classe normale 6e échelon</v>
      </c>
      <c r="B664" s="37" t="str">
        <f>Filières!$C$21</f>
        <v>Médico_technique</v>
      </c>
      <c r="C664" s="37" t="str">
        <f>Grades!$A$44</f>
        <v>Technicien_paramédical_extinction</v>
      </c>
      <c r="D664" s="37" t="str">
        <f>Grades!$A$45</f>
        <v>Technicien paramédical de classe normale</v>
      </c>
      <c r="E664" s="36" t="s">
        <v>185</v>
      </c>
      <c r="F664" s="36">
        <v>563</v>
      </c>
    </row>
    <row r="665" spans="1:6" x14ac:dyDescent="0.25">
      <c r="A665" s="49" t="str">
        <f t="shared" si="12"/>
        <v>Technicien paramédical de classe normale 5e échelon</v>
      </c>
      <c r="B665" s="37" t="str">
        <f>Filières!$C$21</f>
        <v>Médico_technique</v>
      </c>
      <c r="C665" s="37" t="str">
        <f>Grades!$A$44</f>
        <v>Technicien_paramédical_extinction</v>
      </c>
      <c r="D665" s="37" t="str">
        <f>Grades!$A$45</f>
        <v>Technicien paramédical de classe normale</v>
      </c>
      <c r="E665" s="36" t="s">
        <v>186</v>
      </c>
      <c r="F665" s="36">
        <v>517</v>
      </c>
    </row>
    <row r="666" spans="1:6" x14ac:dyDescent="0.25">
      <c r="A666" s="49" t="str">
        <f t="shared" si="12"/>
        <v>Technicien paramédical de classe normale 4e échelon</v>
      </c>
      <c r="B666" s="37" t="str">
        <f>Filières!$C$21</f>
        <v>Médico_technique</v>
      </c>
      <c r="C666" s="37" t="str">
        <f>Grades!$A$44</f>
        <v>Technicien_paramédical_extinction</v>
      </c>
      <c r="D666" s="37" t="str">
        <f>Grades!$A$45</f>
        <v>Technicien paramédical de classe normale</v>
      </c>
      <c r="E666" s="36" t="s">
        <v>187</v>
      </c>
      <c r="F666" s="36">
        <v>489</v>
      </c>
    </row>
    <row r="667" spans="1:6" x14ac:dyDescent="0.25">
      <c r="A667" s="49" t="str">
        <f t="shared" si="12"/>
        <v>Technicien paramédical de classe normale 3e échelon</v>
      </c>
      <c r="B667" s="37" t="str">
        <f>Filières!$C$21</f>
        <v>Médico_technique</v>
      </c>
      <c r="C667" s="37" t="str">
        <f>Grades!$A$44</f>
        <v>Technicien_paramédical_extinction</v>
      </c>
      <c r="D667" s="37" t="str">
        <f>Grades!$A$45</f>
        <v>Technicien paramédical de classe normale</v>
      </c>
      <c r="E667" s="36" t="s">
        <v>188</v>
      </c>
      <c r="F667" s="36">
        <v>460</v>
      </c>
    </row>
    <row r="668" spans="1:6" x14ac:dyDescent="0.25">
      <c r="A668" s="49" t="str">
        <f t="shared" si="12"/>
        <v>Technicien paramédical de classe normale 2e échelon</v>
      </c>
      <c r="B668" s="37" t="str">
        <f>Filières!$C$21</f>
        <v>Médico_technique</v>
      </c>
      <c r="C668" s="37" t="str">
        <f>Grades!$A$44</f>
        <v>Technicien_paramédical_extinction</v>
      </c>
      <c r="D668" s="37" t="str">
        <f>Grades!$A$45</f>
        <v>Technicien paramédical de classe normale</v>
      </c>
      <c r="E668" s="36" t="s">
        <v>189</v>
      </c>
      <c r="F668" s="36">
        <v>438</v>
      </c>
    </row>
    <row r="669" spans="1:6" x14ac:dyDescent="0.25">
      <c r="A669" s="49" t="str">
        <f t="shared" si="12"/>
        <v>Technicien paramédical de classe normale 1er échelon</v>
      </c>
      <c r="B669" s="37" t="str">
        <f>Filières!$C$21</f>
        <v>Médico_technique</v>
      </c>
      <c r="C669" s="37" t="str">
        <f>Grades!$A$44</f>
        <v>Technicien_paramédical_extinction</v>
      </c>
      <c r="D669" s="37" t="str">
        <f>Grades!$A$45</f>
        <v>Technicien paramédical de classe normale</v>
      </c>
      <c r="E669" s="36" t="s">
        <v>190</v>
      </c>
      <c r="F669" s="36">
        <v>418</v>
      </c>
    </row>
    <row r="670" spans="1:6" x14ac:dyDescent="0.25">
      <c r="A670" s="49" t="str">
        <f t="shared" ref="A670:A671" si="13">D670&amp;" "&amp;E670</f>
        <v>Technicien paramédical de classe supérieure 10e échelon</v>
      </c>
      <c r="B670" s="37" t="str">
        <f>Filières!$C$21</f>
        <v>Médico_technique</v>
      </c>
      <c r="C670" s="37" t="str">
        <f>Grades!$A$44</f>
        <v>Technicien_paramédical_extinction</v>
      </c>
      <c r="D670" s="37" t="str">
        <f>Grades!$A$46</f>
        <v>Technicien paramédical de classe supérieure</v>
      </c>
      <c r="E670" s="36" t="s">
        <v>181</v>
      </c>
      <c r="F670" s="36">
        <v>751</v>
      </c>
    </row>
    <row r="671" spans="1:6" x14ac:dyDescent="0.25">
      <c r="A671" s="49" t="str">
        <f t="shared" si="13"/>
        <v>Technicien paramédical de classe supérieure 9e échelon</v>
      </c>
      <c r="B671" s="37" t="str">
        <f>Filières!$C$21</f>
        <v>Médico_technique</v>
      </c>
      <c r="C671" s="37" t="str">
        <f>Grades!$A$44</f>
        <v>Technicien_paramédical_extinction</v>
      </c>
      <c r="D671" s="37" t="str">
        <f>Grades!$A$46</f>
        <v>Technicien paramédical de classe supérieure</v>
      </c>
      <c r="E671" s="36" t="s">
        <v>182</v>
      </c>
      <c r="F671" s="36">
        <v>725</v>
      </c>
    </row>
    <row r="672" spans="1:6" x14ac:dyDescent="0.25">
      <c r="A672" s="49" t="str">
        <f t="shared" si="12"/>
        <v>Technicien paramédical de classe supérieure 8e échelon</v>
      </c>
      <c r="B672" s="37" t="str">
        <f>Filières!$C$21</f>
        <v>Médico_technique</v>
      </c>
      <c r="C672" s="37" t="str">
        <f>Grades!$A$44</f>
        <v>Technicien_paramédical_extinction</v>
      </c>
      <c r="D672" s="37" t="str">
        <f>Grades!$A$46</f>
        <v>Technicien paramédical de classe supérieure</v>
      </c>
      <c r="E672" s="36" t="s">
        <v>183</v>
      </c>
      <c r="F672" s="36">
        <v>705</v>
      </c>
    </row>
    <row r="673" spans="1:6" x14ac:dyDescent="0.25">
      <c r="A673" s="49" t="str">
        <f t="shared" si="12"/>
        <v>Technicien paramédical de classe supérieure 7e échelon</v>
      </c>
      <c r="B673" s="37" t="str">
        <f>Filières!$C$21</f>
        <v>Médico_technique</v>
      </c>
      <c r="C673" s="37" t="str">
        <f>Grades!$A$44</f>
        <v>Technicien_paramédical_extinction</v>
      </c>
      <c r="D673" s="37" t="str">
        <f>Grades!$A$46</f>
        <v>Technicien paramédical de classe supérieure</v>
      </c>
      <c r="E673" s="36" t="s">
        <v>184</v>
      </c>
      <c r="F673" s="36">
        <v>693</v>
      </c>
    </row>
    <row r="674" spans="1:6" x14ac:dyDescent="0.25">
      <c r="A674" s="49" t="str">
        <f t="shared" si="12"/>
        <v>Technicien paramédical de classe supérieure 6e échelon</v>
      </c>
      <c r="B674" s="37" t="str">
        <f>Filières!$C$21</f>
        <v>Médico_technique</v>
      </c>
      <c r="C674" s="37" t="str">
        <f>Grades!$A$44</f>
        <v>Technicien_paramédical_extinction</v>
      </c>
      <c r="D674" s="37" t="str">
        <f>Grades!$A$46</f>
        <v>Technicien paramédical de classe supérieure</v>
      </c>
      <c r="E674" s="36" t="s">
        <v>185</v>
      </c>
      <c r="F674" s="36">
        <v>674</v>
      </c>
    </row>
    <row r="675" spans="1:6" x14ac:dyDescent="0.25">
      <c r="A675" s="49" t="str">
        <f t="shared" si="12"/>
        <v>Technicien paramédical de classe supérieure 5e échelon</v>
      </c>
      <c r="B675" s="37" t="str">
        <f>Filières!$C$21</f>
        <v>Médico_technique</v>
      </c>
      <c r="C675" s="37" t="str">
        <f>Grades!$A$44</f>
        <v>Technicien_paramédical_extinction</v>
      </c>
      <c r="D675" s="37" t="str">
        <f>Grades!$A$46</f>
        <v>Technicien paramédical de classe supérieure</v>
      </c>
      <c r="E675" s="36" t="s">
        <v>186</v>
      </c>
      <c r="F675" s="36">
        <v>652</v>
      </c>
    </row>
    <row r="676" spans="1:6" x14ac:dyDescent="0.25">
      <c r="A676" s="49" t="str">
        <f t="shared" si="12"/>
        <v>Technicien paramédical de classe supérieure 4e échelon</v>
      </c>
      <c r="B676" s="37" t="str">
        <f>Filières!$C$21</f>
        <v>Médico_technique</v>
      </c>
      <c r="C676" s="37" t="str">
        <f>Grades!$A$44</f>
        <v>Technicien_paramédical_extinction</v>
      </c>
      <c r="D676" s="37" t="str">
        <f>Grades!$A$46</f>
        <v>Technicien paramédical de classe supérieure</v>
      </c>
      <c r="E676" s="36" t="s">
        <v>187</v>
      </c>
      <c r="F676" s="36">
        <v>621</v>
      </c>
    </row>
    <row r="677" spans="1:6" x14ac:dyDescent="0.25">
      <c r="A677" s="49" t="str">
        <f t="shared" si="12"/>
        <v>Technicien paramédical de classe supérieure 3e échelon</v>
      </c>
      <c r="B677" s="37" t="str">
        <f>Filières!$C$21</f>
        <v>Médico_technique</v>
      </c>
      <c r="C677" s="37" t="str">
        <f>Grades!$A$44</f>
        <v>Technicien_paramédical_extinction</v>
      </c>
      <c r="D677" s="37" t="str">
        <f>Grades!$A$46</f>
        <v>Technicien paramédical de classe supérieure</v>
      </c>
      <c r="E677" s="36" t="s">
        <v>188</v>
      </c>
      <c r="F677" s="36">
        <v>587</v>
      </c>
    </row>
    <row r="678" spans="1:6" x14ac:dyDescent="0.25">
      <c r="A678" s="49" t="str">
        <f t="shared" si="12"/>
        <v>Technicien paramédical de classe supérieure 2e échelon</v>
      </c>
      <c r="B678" s="37" t="str">
        <f>Filières!$C$21</f>
        <v>Médico_technique</v>
      </c>
      <c r="C678" s="37" t="str">
        <f>Grades!$A$44</f>
        <v>Technicien_paramédical_extinction</v>
      </c>
      <c r="D678" s="37" t="str">
        <f>Grades!$A$46</f>
        <v>Technicien paramédical de classe supérieure</v>
      </c>
      <c r="E678" s="36" t="s">
        <v>189</v>
      </c>
      <c r="F678" s="36">
        <v>553</v>
      </c>
    </row>
    <row r="679" spans="1:6" x14ac:dyDescent="0.25">
      <c r="A679" s="49" t="str">
        <f t="shared" si="12"/>
        <v>Technicien paramédical de classe supérieure 1er échelon</v>
      </c>
      <c r="B679" s="37" t="str">
        <f>Filières!$C$21</f>
        <v>Médico_technique</v>
      </c>
      <c r="C679" s="37" t="str">
        <f>Grades!$A$44</f>
        <v>Technicien_paramédical_extinction</v>
      </c>
      <c r="D679" s="37" t="str">
        <f>Grades!$A$46</f>
        <v>Technicien paramédical de classe supérieure</v>
      </c>
      <c r="E679" s="36" t="s">
        <v>190</v>
      </c>
      <c r="F679" s="36">
        <v>532</v>
      </c>
    </row>
    <row r="680" spans="1:6" ht="30" x14ac:dyDescent="0.25">
      <c r="A680" s="49" t="str">
        <f t="shared" si="12"/>
        <v>Biologiste, vétérinaire ou pharmacien de classe normale 11e échelon</v>
      </c>
      <c r="B680" s="37" t="str">
        <f>Filières!$C$21</f>
        <v>Médico_technique</v>
      </c>
      <c r="C680" s="37" t="str">
        <f>Grades!$C$44</f>
        <v>Biologiste_vétérinaire_pharmacien</v>
      </c>
      <c r="D680" s="37" t="str">
        <f>Grades!$C$45</f>
        <v>Biologiste, vétérinaire ou pharmacien de classe normale</v>
      </c>
      <c r="E680" s="36" t="s">
        <v>180</v>
      </c>
      <c r="F680" s="36">
        <v>862</v>
      </c>
    </row>
    <row r="681" spans="1:6" ht="30" x14ac:dyDescent="0.25">
      <c r="A681" s="49" t="str">
        <f t="shared" si="12"/>
        <v>Biologiste, vétérinaire ou pharmacien de classe normale 10e échelon</v>
      </c>
      <c r="B681" s="37" t="str">
        <f>Filières!$C$21</f>
        <v>Médico_technique</v>
      </c>
      <c r="C681" s="37" t="str">
        <f>Grades!$C$44</f>
        <v>Biologiste_vétérinaire_pharmacien</v>
      </c>
      <c r="D681" s="37" t="str">
        <f>Grades!$C$45</f>
        <v>Biologiste, vétérinaire ou pharmacien de classe normale</v>
      </c>
      <c r="E681" s="36" t="s">
        <v>181</v>
      </c>
      <c r="F681" s="36">
        <v>832</v>
      </c>
    </row>
    <row r="682" spans="1:6" ht="30" x14ac:dyDescent="0.25">
      <c r="A682" s="49" t="str">
        <f t="shared" si="12"/>
        <v>Biologiste, vétérinaire ou pharmacien de classe normale 9e échelon</v>
      </c>
      <c r="B682" s="37" t="str">
        <f>Filières!$C$21</f>
        <v>Médico_technique</v>
      </c>
      <c r="C682" s="37" t="str">
        <f>Grades!$C$44</f>
        <v>Biologiste_vétérinaire_pharmacien</v>
      </c>
      <c r="D682" s="37" t="str">
        <f>Grades!$C$45</f>
        <v>Biologiste, vétérinaire ou pharmacien de classe normale</v>
      </c>
      <c r="E682" s="36" t="s">
        <v>182</v>
      </c>
      <c r="F682" s="36">
        <v>782</v>
      </c>
    </row>
    <row r="683" spans="1:6" ht="30" x14ac:dyDescent="0.25">
      <c r="A683" s="49" t="str">
        <f t="shared" si="12"/>
        <v>Biologiste, vétérinaire ou pharmacien de classe normale 8e échelon</v>
      </c>
      <c r="B683" s="37" t="str">
        <f>Filières!$C$21</f>
        <v>Médico_technique</v>
      </c>
      <c r="C683" s="37" t="str">
        <f>Grades!$C$44</f>
        <v>Biologiste_vétérinaire_pharmacien</v>
      </c>
      <c r="D683" s="37" t="str">
        <f>Grades!$C$45</f>
        <v>Biologiste, vétérinaire ou pharmacien de classe normale</v>
      </c>
      <c r="E683" s="36" t="s">
        <v>183</v>
      </c>
      <c r="F683" s="36">
        <v>762</v>
      </c>
    </row>
    <row r="684" spans="1:6" ht="30" x14ac:dyDescent="0.25">
      <c r="A684" s="49" t="str">
        <f t="shared" si="12"/>
        <v>Biologiste, vétérinaire ou pharmacien de classe normale 7e échelon</v>
      </c>
      <c r="B684" s="37" t="str">
        <f>Filières!$C$21</f>
        <v>Médico_technique</v>
      </c>
      <c r="C684" s="37" t="str">
        <f>Grades!$C$44</f>
        <v>Biologiste_vétérinaire_pharmacien</v>
      </c>
      <c r="D684" s="37" t="str">
        <f>Grades!$C$45</f>
        <v>Biologiste, vétérinaire ou pharmacien de classe normale</v>
      </c>
      <c r="E684" s="36" t="s">
        <v>184</v>
      </c>
      <c r="F684" s="36">
        <v>713</v>
      </c>
    </row>
    <row r="685" spans="1:6" ht="30" x14ac:dyDescent="0.25">
      <c r="A685" s="49" t="str">
        <f t="shared" si="12"/>
        <v>Biologiste, vétérinaire ou pharmacien de classe normale 6e échelon</v>
      </c>
      <c r="B685" s="37" t="str">
        <f>Filières!$C$21</f>
        <v>Médico_technique</v>
      </c>
      <c r="C685" s="37" t="str">
        <f>Grades!$C$44</f>
        <v>Biologiste_vétérinaire_pharmacien</v>
      </c>
      <c r="D685" s="37" t="str">
        <f>Grades!$C$45</f>
        <v>Biologiste, vétérinaire ou pharmacien de classe normale</v>
      </c>
      <c r="E685" s="36" t="s">
        <v>185</v>
      </c>
      <c r="F685" s="51">
        <v>665</v>
      </c>
    </row>
    <row r="686" spans="1:6" ht="30" x14ac:dyDescent="0.25">
      <c r="A686" s="49" t="str">
        <f t="shared" si="12"/>
        <v>Biologiste, vétérinaire ou pharmacien de classe normale 5e échelon</v>
      </c>
      <c r="B686" s="37" t="str">
        <f>Filières!$C$21</f>
        <v>Médico_technique</v>
      </c>
      <c r="C686" s="37" t="str">
        <f>Grades!$C$44</f>
        <v>Biologiste_vétérinaire_pharmacien</v>
      </c>
      <c r="D686" s="37" t="str">
        <f>Grades!$C$45</f>
        <v>Biologiste, vétérinaire ou pharmacien de classe normale</v>
      </c>
      <c r="E686" s="36" t="s">
        <v>186</v>
      </c>
      <c r="F686" s="51">
        <v>623</v>
      </c>
    </row>
    <row r="687" spans="1:6" ht="30" x14ac:dyDescent="0.25">
      <c r="A687" s="49" t="str">
        <f t="shared" si="12"/>
        <v>Biologiste, vétérinaire ou pharmacien de classe normale 4e échelon</v>
      </c>
      <c r="B687" s="37" t="str">
        <f>Filières!$C$21</f>
        <v>Médico_technique</v>
      </c>
      <c r="C687" s="37" t="str">
        <f>Grades!$C$44</f>
        <v>Biologiste_vétérinaire_pharmacien</v>
      </c>
      <c r="D687" s="37" t="str">
        <f>Grades!$C$45</f>
        <v>Biologiste, vétérinaire ou pharmacien de classe normale</v>
      </c>
      <c r="E687" s="36" t="s">
        <v>187</v>
      </c>
      <c r="F687" s="51">
        <v>570</v>
      </c>
    </row>
    <row r="688" spans="1:6" ht="30" x14ac:dyDescent="0.25">
      <c r="A688" s="49" t="str">
        <f t="shared" si="12"/>
        <v>Biologiste, vétérinaire ou pharmacien de classe normale 3e échelon</v>
      </c>
      <c r="B688" s="37" t="str">
        <f>Filières!$C$21</f>
        <v>Médico_technique</v>
      </c>
      <c r="C688" s="37" t="str">
        <f>Grades!$C$44</f>
        <v>Biologiste_vétérinaire_pharmacien</v>
      </c>
      <c r="D688" s="37" t="str">
        <f>Grades!$C$45</f>
        <v>Biologiste, vétérinaire ou pharmacien de classe normale</v>
      </c>
      <c r="E688" s="36" t="s">
        <v>188</v>
      </c>
      <c r="F688" s="51">
        <v>519</v>
      </c>
    </row>
    <row r="689" spans="1:6" ht="30" x14ac:dyDescent="0.25">
      <c r="A689" s="49" t="str">
        <f t="shared" si="12"/>
        <v>Biologiste, vétérinaire ou pharmacien de classe normale 2e échelon</v>
      </c>
      <c r="B689" s="37" t="str">
        <f>Filières!$C$21</f>
        <v>Médico_technique</v>
      </c>
      <c r="C689" s="37" t="str">
        <f>Grades!$C$44</f>
        <v>Biologiste_vétérinaire_pharmacien</v>
      </c>
      <c r="D689" s="37" t="str">
        <f>Grades!$C$45</f>
        <v>Biologiste, vétérinaire ou pharmacien de classe normale</v>
      </c>
      <c r="E689" s="36" t="s">
        <v>189</v>
      </c>
      <c r="F689" s="51">
        <v>485</v>
      </c>
    </row>
    <row r="690" spans="1:6" ht="30" x14ac:dyDescent="0.25">
      <c r="A690" s="49" t="str">
        <f t="shared" si="12"/>
        <v>Biologiste, vétérinaire ou pharmacien de classe normale 1er échelon</v>
      </c>
      <c r="B690" s="37" t="str">
        <f>Filières!$C$21</f>
        <v>Médico_technique</v>
      </c>
      <c r="C690" s="37" t="str">
        <f>Grades!$C$44</f>
        <v>Biologiste_vétérinaire_pharmacien</v>
      </c>
      <c r="D690" s="37" t="str">
        <f>Grades!$C$45</f>
        <v>Biologiste, vétérinaire ou pharmacien de classe normale</v>
      </c>
      <c r="E690" s="36" t="s">
        <v>190</v>
      </c>
      <c r="F690" s="51">
        <v>419</v>
      </c>
    </row>
    <row r="691" spans="1:6" x14ac:dyDescent="0.25">
      <c r="A691" s="49" t="str">
        <f t="shared" si="12"/>
        <v>Biologiste, vétérinaire ou pharmacien hors classe 6e échelon</v>
      </c>
      <c r="B691" s="37" t="str">
        <f>Filières!$C$21</f>
        <v>Médico_technique</v>
      </c>
      <c r="C691" s="37" t="str">
        <f>Grades!$C$44</f>
        <v>Biologiste_vétérinaire_pharmacien</v>
      </c>
      <c r="D691" s="37" t="str">
        <f>Grades!$C$46</f>
        <v>Biologiste, vétérinaire ou pharmacien hors classe</v>
      </c>
      <c r="E691" s="36" t="s">
        <v>185</v>
      </c>
      <c r="F691" s="51">
        <v>1027</v>
      </c>
    </row>
    <row r="692" spans="1:6" x14ac:dyDescent="0.25">
      <c r="A692" s="49" t="str">
        <f t="shared" si="12"/>
        <v>Biologiste, vétérinaire ou pharmacien hors classe 5e échelon</v>
      </c>
      <c r="B692" s="37" t="str">
        <f>Filières!$C$21</f>
        <v>Médico_technique</v>
      </c>
      <c r="C692" s="37" t="str">
        <f>Grades!$C$44</f>
        <v>Biologiste_vétérinaire_pharmacien</v>
      </c>
      <c r="D692" s="37" t="str">
        <f>Grades!$C$46</f>
        <v>Biologiste, vétérinaire ou pharmacien hors classe</v>
      </c>
      <c r="E692" s="36" t="s">
        <v>186</v>
      </c>
      <c r="F692" s="51">
        <v>977</v>
      </c>
    </row>
    <row r="693" spans="1:6" x14ac:dyDescent="0.25">
      <c r="A693" s="49" t="str">
        <f t="shared" si="12"/>
        <v>Biologiste, vétérinaire ou pharmacien hors classe 4e échelon</v>
      </c>
      <c r="B693" s="37" t="str">
        <f>Filières!$C$21</f>
        <v>Médico_technique</v>
      </c>
      <c r="C693" s="37" t="str">
        <f>Grades!$C$44</f>
        <v>Biologiste_vétérinaire_pharmacien</v>
      </c>
      <c r="D693" s="37" t="str">
        <f>Grades!$C$46</f>
        <v>Biologiste, vétérinaire ou pharmacien hors classe</v>
      </c>
      <c r="E693" s="36" t="s">
        <v>187</v>
      </c>
      <c r="F693" s="51">
        <v>912</v>
      </c>
    </row>
    <row r="694" spans="1:6" x14ac:dyDescent="0.25">
      <c r="A694" s="49" t="str">
        <f t="shared" si="12"/>
        <v>Biologiste, vétérinaire ou pharmacien hors classe 3e échelon</v>
      </c>
      <c r="B694" s="37" t="str">
        <f>Filières!$C$21</f>
        <v>Médico_technique</v>
      </c>
      <c r="C694" s="37" t="str">
        <f>Grades!$C$44</f>
        <v>Biologiste_vétérinaire_pharmacien</v>
      </c>
      <c r="D694" s="37" t="str">
        <f>Grades!$C$46</f>
        <v>Biologiste, vétérinaire ou pharmacien hors classe</v>
      </c>
      <c r="E694" s="36" t="s">
        <v>188</v>
      </c>
      <c r="F694" s="51">
        <v>862</v>
      </c>
    </row>
    <row r="695" spans="1:6" x14ac:dyDescent="0.25">
      <c r="A695" s="49" t="str">
        <f t="shared" si="12"/>
        <v>Biologiste, vétérinaire ou pharmacien hors classe 2e échelon</v>
      </c>
      <c r="B695" s="37" t="str">
        <f>Filières!$C$21</f>
        <v>Médico_technique</v>
      </c>
      <c r="C695" s="37" t="str">
        <f>Grades!$C$44</f>
        <v>Biologiste_vétérinaire_pharmacien</v>
      </c>
      <c r="D695" s="37" t="str">
        <f>Grades!$C$46</f>
        <v>Biologiste, vétérinaire ou pharmacien hors classe</v>
      </c>
      <c r="E695" s="36" t="s">
        <v>189</v>
      </c>
      <c r="F695" s="51">
        <v>813</v>
      </c>
    </row>
    <row r="696" spans="1:6" ht="30" x14ac:dyDescent="0.25">
      <c r="A696" s="49" t="str">
        <f t="shared" si="12"/>
        <v>Biologiste, vétérinaire ou pharmacien hors classe 1er échelon</v>
      </c>
      <c r="B696" s="37" t="str">
        <f>Filières!$C$21</f>
        <v>Médico_technique</v>
      </c>
      <c r="C696" s="37" t="str">
        <f>Grades!$C$44</f>
        <v>Biologiste_vétérinaire_pharmacien</v>
      </c>
      <c r="D696" s="37" t="str">
        <f>Grades!$C$46</f>
        <v>Biologiste, vétérinaire ou pharmacien hors classe</v>
      </c>
      <c r="E696" s="36" t="s">
        <v>190</v>
      </c>
      <c r="F696" s="51">
        <v>762</v>
      </c>
    </row>
    <row r="697" spans="1:6" ht="30" x14ac:dyDescent="0.25">
      <c r="A697" s="49" t="str">
        <f t="shared" si="12"/>
        <v>Biologiste, vétérinaire ou pharmacien de classe exceptionnelle 8e échelon</v>
      </c>
      <c r="B697" s="37" t="str">
        <f>Filières!$C$21</f>
        <v>Médico_technique</v>
      </c>
      <c r="C697" s="37" t="str">
        <f>Grades!$C$44</f>
        <v>Biologiste_vétérinaire_pharmacien</v>
      </c>
      <c r="D697" s="37" t="str">
        <f>Grades!$C$47</f>
        <v>Biologiste, vétérinaire ou pharmacien de classe exceptionnelle</v>
      </c>
      <c r="E697" s="36" t="s">
        <v>183</v>
      </c>
      <c r="F697" s="51" t="s">
        <v>278</v>
      </c>
    </row>
    <row r="698" spans="1:6" ht="30" x14ac:dyDescent="0.25">
      <c r="A698" s="49" t="str">
        <f t="shared" si="12"/>
        <v>Biologiste, vétérinaire ou pharmacien de classe exceptionnelle 7e échelon</v>
      </c>
      <c r="B698" s="37" t="str">
        <f>Filières!$C$21</f>
        <v>Médico_technique</v>
      </c>
      <c r="C698" s="37" t="str">
        <f>Grades!$C$44</f>
        <v>Biologiste_vétérinaire_pharmacien</v>
      </c>
      <c r="D698" s="37" t="str">
        <f>Grades!$C$47</f>
        <v>Biologiste, vétérinaire ou pharmacien de classe exceptionnelle</v>
      </c>
      <c r="E698" s="36" t="s">
        <v>184</v>
      </c>
      <c r="F698" s="36">
        <v>1027</v>
      </c>
    </row>
    <row r="699" spans="1:6" ht="30" x14ac:dyDescent="0.25">
      <c r="A699" s="49" t="str">
        <f t="shared" si="12"/>
        <v>Biologiste, vétérinaire ou pharmacien de classe exceptionnelle 6e échelon</v>
      </c>
      <c r="B699" s="37" t="str">
        <f>Filières!$C$21</f>
        <v>Médico_technique</v>
      </c>
      <c r="C699" s="37" t="str">
        <f>Grades!$C$44</f>
        <v>Biologiste_vétérinaire_pharmacien</v>
      </c>
      <c r="D699" s="37" t="str">
        <f>Grades!$C$47</f>
        <v>Biologiste, vétérinaire ou pharmacien de classe exceptionnelle</v>
      </c>
      <c r="E699" s="36" t="s">
        <v>185</v>
      </c>
      <c r="F699" s="51">
        <v>977</v>
      </c>
    </row>
    <row r="700" spans="1:6" ht="30" x14ac:dyDescent="0.25">
      <c r="A700" s="49" t="str">
        <f t="shared" si="12"/>
        <v>Biologiste, vétérinaire ou pharmacien de classe exceptionnelle 5e échelon</v>
      </c>
      <c r="B700" s="37" t="str">
        <f>Filières!$C$21</f>
        <v>Médico_technique</v>
      </c>
      <c r="C700" s="37" t="str">
        <f>Grades!$C$44</f>
        <v>Biologiste_vétérinaire_pharmacien</v>
      </c>
      <c r="D700" s="37" t="str">
        <f>Grades!$C$47</f>
        <v>Biologiste, vétérinaire ou pharmacien de classe exceptionnelle</v>
      </c>
      <c r="E700" s="36" t="s">
        <v>186</v>
      </c>
      <c r="F700" s="51">
        <v>912</v>
      </c>
    </row>
    <row r="701" spans="1:6" ht="30" x14ac:dyDescent="0.25">
      <c r="A701" s="49" t="str">
        <f t="shared" si="12"/>
        <v>Biologiste, vétérinaire ou pharmacien de classe exceptionnelle 4e échelon</v>
      </c>
      <c r="B701" s="37" t="str">
        <f>Filières!$C$21</f>
        <v>Médico_technique</v>
      </c>
      <c r="C701" s="37" t="str">
        <f>Grades!$C$44</f>
        <v>Biologiste_vétérinaire_pharmacien</v>
      </c>
      <c r="D701" s="37" t="str">
        <f>Grades!$C$47</f>
        <v>Biologiste, vétérinaire ou pharmacien de classe exceptionnelle</v>
      </c>
      <c r="E701" s="36" t="s">
        <v>187</v>
      </c>
      <c r="F701" s="51">
        <v>842</v>
      </c>
    </row>
    <row r="702" spans="1:6" ht="30" x14ac:dyDescent="0.25">
      <c r="A702" s="49" t="str">
        <f t="shared" si="12"/>
        <v>Biologiste, vétérinaire ou pharmacien de classe exceptionnelle 3e échelon</v>
      </c>
      <c r="B702" s="37" t="str">
        <f>Filières!$C$21</f>
        <v>Médico_technique</v>
      </c>
      <c r="C702" s="37" t="str">
        <f>Grades!$C$44</f>
        <v>Biologiste_vétérinaire_pharmacien</v>
      </c>
      <c r="D702" s="37" t="str">
        <f>Grades!$C$47</f>
        <v>Biologiste, vétérinaire ou pharmacien de classe exceptionnelle</v>
      </c>
      <c r="E702" s="36" t="s">
        <v>188</v>
      </c>
      <c r="F702" s="51">
        <v>782</v>
      </c>
    </row>
    <row r="703" spans="1:6" ht="30" x14ac:dyDescent="0.25">
      <c r="A703" s="49" t="str">
        <f t="shared" si="12"/>
        <v>Biologiste, vétérinaire ou pharmacien de classe exceptionnelle 2e échelon</v>
      </c>
      <c r="B703" s="37" t="str">
        <f>Filières!$C$21</f>
        <v>Médico_technique</v>
      </c>
      <c r="C703" s="37" t="str">
        <f>Grades!$C$44</f>
        <v>Biologiste_vétérinaire_pharmacien</v>
      </c>
      <c r="D703" s="37" t="str">
        <f>Grades!$C$47</f>
        <v>Biologiste, vétérinaire ou pharmacien de classe exceptionnelle</v>
      </c>
      <c r="E703" s="36" t="s">
        <v>189</v>
      </c>
      <c r="F703" s="51">
        <v>743</v>
      </c>
    </row>
    <row r="704" spans="1:6" ht="30" x14ac:dyDescent="0.25">
      <c r="A704" s="49" t="str">
        <f t="shared" si="12"/>
        <v>Biologiste, vétérinaire ou pharmacien de classe exceptionnelle 1er échelon</v>
      </c>
      <c r="B704" s="37" t="str">
        <f>Filières!$C$21</f>
        <v>Médico_technique</v>
      </c>
      <c r="C704" s="37" t="str">
        <f>Grades!$C$44</f>
        <v>Biologiste_vétérinaire_pharmacien</v>
      </c>
      <c r="D704" s="37" t="str">
        <f>Grades!$C$47</f>
        <v>Biologiste, vétérinaire ou pharmacien de classe exceptionnelle</v>
      </c>
      <c r="E704" s="36" t="s">
        <v>190</v>
      </c>
      <c r="F704" s="51">
        <v>694</v>
      </c>
    </row>
    <row r="705" spans="1:6" ht="45" x14ac:dyDescent="0.25">
      <c r="A705" s="49" t="str">
        <f t="shared" ref="A705:A768" si="14">D705&amp;" "&amp;E705</f>
        <v>Pédicure-podologue, ergothérapeute, psychomotricien, orthoptiste et manipulateur d'électroradiologie médicale 11e échelon</v>
      </c>
      <c r="B705" s="37" t="str">
        <f>Filières!$C$21</f>
        <v>Médico_technique</v>
      </c>
      <c r="C705" s="37" t="str">
        <f>Grades!$E$44</f>
        <v>Pédicure_podologue_ergothérapeute_psychomotricien_orthoptiste_manipulateur_électroradiologie_médicale</v>
      </c>
      <c r="D705" s="37" t="str">
        <f>Grades!$E$45</f>
        <v>Pédicure-podologue, ergothérapeute, psychomotricien, orthoptiste et manipulateur d'électroradiologie médicale</v>
      </c>
      <c r="E705" s="36" t="s">
        <v>180</v>
      </c>
      <c r="F705" s="36">
        <v>821</v>
      </c>
    </row>
    <row r="706" spans="1:6" ht="45" x14ac:dyDescent="0.25">
      <c r="A706" s="49" t="str">
        <f t="shared" si="14"/>
        <v>Pédicure-podologue, ergothérapeute, psychomotricien, orthoptiste et manipulateur d'électroradiologie médicale 10e échelon</v>
      </c>
      <c r="B706" s="37" t="str">
        <f>Filières!$C$21</f>
        <v>Médico_technique</v>
      </c>
      <c r="C706" s="37" t="str">
        <f>Grades!$E$44</f>
        <v>Pédicure_podologue_ergothérapeute_psychomotricien_orthoptiste_manipulateur_électroradiologie_médicale</v>
      </c>
      <c r="D706" s="37" t="str">
        <f>Grades!$E$45</f>
        <v>Pédicure-podologue, ergothérapeute, psychomotricien, orthoptiste et manipulateur d'électroradiologie médicale</v>
      </c>
      <c r="E706" s="36" t="s">
        <v>181</v>
      </c>
      <c r="F706" s="36">
        <v>778</v>
      </c>
    </row>
    <row r="707" spans="1:6" ht="45" x14ac:dyDescent="0.25">
      <c r="A707" s="49" t="str">
        <f t="shared" si="14"/>
        <v>Pédicure-podologue, ergothérapeute, psychomotricien, orthoptiste et manipulateur d'électroradiologie médicale 9e échelon</v>
      </c>
      <c r="B707" s="37" t="str">
        <f>Filières!$C$21</f>
        <v>Médico_technique</v>
      </c>
      <c r="C707" s="37" t="str">
        <f>Grades!$E$44</f>
        <v>Pédicure_podologue_ergothérapeute_psychomotricien_orthoptiste_manipulateur_électroradiologie_médicale</v>
      </c>
      <c r="D707" s="37" t="str">
        <f>Grades!$E$45</f>
        <v>Pédicure-podologue, ergothérapeute, psychomotricien, orthoptiste et manipulateur d'électroradiologie médicale</v>
      </c>
      <c r="E707" s="36" t="s">
        <v>182</v>
      </c>
      <c r="F707" s="36">
        <v>732</v>
      </c>
    </row>
    <row r="708" spans="1:6" ht="45" x14ac:dyDescent="0.25">
      <c r="A708" s="49" t="str">
        <f t="shared" si="14"/>
        <v>Pédicure-podologue, ergothérapeute, psychomotricien, orthoptiste et manipulateur d'électroradiologie médicale 8e échelon</v>
      </c>
      <c r="B708" s="37" t="str">
        <f>Filières!$C$21</f>
        <v>Médico_technique</v>
      </c>
      <c r="C708" s="37" t="str">
        <f>Grades!$E$44</f>
        <v>Pédicure_podologue_ergothérapeute_psychomotricien_orthoptiste_manipulateur_électroradiologie_médicale</v>
      </c>
      <c r="D708" s="37" t="str">
        <f>Grades!$E$45</f>
        <v>Pédicure-podologue, ergothérapeute, psychomotricien, orthoptiste et manipulateur d'électroradiologie médicale</v>
      </c>
      <c r="E708" s="36" t="s">
        <v>183</v>
      </c>
      <c r="F708" s="51">
        <v>693</v>
      </c>
    </row>
    <row r="709" spans="1:6" ht="45" x14ac:dyDescent="0.25">
      <c r="A709" s="49" t="str">
        <f t="shared" si="14"/>
        <v>Pédicure-podologue, ergothérapeute, psychomotricien, orthoptiste et manipulateur d'électroradiologie médicale 7e échelon</v>
      </c>
      <c r="B709" s="37" t="str">
        <f>Filières!$C$21</f>
        <v>Médico_technique</v>
      </c>
      <c r="C709" s="37" t="str">
        <f>Grades!$E$44</f>
        <v>Pédicure_podologue_ergothérapeute_psychomotricien_orthoptiste_manipulateur_électroradiologie_médicale</v>
      </c>
      <c r="D709" s="37" t="str">
        <f>Grades!$E$45</f>
        <v>Pédicure-podologue, ergothérapeute, psychomotricien, orthoptiste et manipulateur d'électroradiologie médicale</v>
      </c>
      <c r="E709" s="36" t="s">
        <v>184</v>
      </c>
      <c r="F709" s="36">
        <v>653</v>
      </c>
    </row>
    <row r="710" spans="1:6" ht="45" x14ac:dyDescent="0.25">
      <c r="A710" s="49" t="str">
        <f t="shared" si="14"/>
        <v>Pédicure-podologue, ergothérapeute, psychomotricien, orthoptiste et manipulateur d'électroradiologie médicale 6e échelon</v>
      </c>
      <c r="B710" s="37" t="str">
        <f>Filières!$C$21</f>
        <v>Médico_technique</v>
      </c>
      <c r="C710" s="37" t="str">
        <f>Grades!$E$44</f>
        <v>Pédicure_podologue_ergothérapeute_psychomotricien_orthoptiste_manipulateur_électroradiologie_médicale</v>
      </c>
      <c r="D710" s="37" t="str">
        <f>Grades!$E$45</f>
        <v>Pédicure-podologue, ergothérapeute, psychomotricien, orthoptiste et manipulateur d'électroradiologie médicale</v>
      </c>
      <c r="E710" s="36" t="s">
        <v>185</v>
      </c>
      <c r="F710" s="51">
        <v>611</v>
      </c>
    </row>
    <row r="711" spans="1:6" ht="45" x14ac:dyDescent="0.25">
      <c r="A711" s="49" t="str">
        <f t="shared" si="14"/>
        <v>Pédicure-podologue, ergothérapeute, psychomotricien, orthoptiste et manipulateur d'électroradiologie médicale 5e échelon</v>
      </c>
      <c r="B711" s="37" t="str">
        <f>Filières!$C$21</f>
        <v>Médico_technique</v>
      </c>
      <c r="C711" s="37" t="str">
        <f>Grades!$E$44</f>
        <v>Pédicure_podologue_ergothérapeute_psychomotricien_orthoptiste_manipulateur_électroradiologie_médicale</v>
      </c>
      <c r="D711" s="37" t="str">
        <f>Grades!$E$45</f>
        <v>Pédicure-podologue, ergothérapeute, psychomotricien, orthoptiste et manipulateur d'électroradiologie médicale</v>
      </c>
      <c r="E711" s="36" t="s">
        <v>186</v>
      </c>
      <c r="F711" s="51">
        <v>576</v>
      </c>
    </row>
    <row r="712" spans="1:6" ht="45" x14ac:dyDescent="0.25">
      <c r="A712" s="49" t="str">
        <f t="shared" si="14"/>
        <v>Pédicure-podologue, ergothérapeute, psychomotricien, orthoptiste et manipulateur d'électroradiologie médicale 4e échelon</v>
      </c>
      <c r="B712" s="37" t="str">
        <f>Filières!$C$21</f>
        <v>Médico_technique</v>
      </c>
      <c r="C712" s="37" t="str">
        <f>Grades!$E$44</f>
        <v>Pédicure_podologue_ergothérapeute_psychomotricien_orthoptiste_manipulateur_électroradiologie_médicale</v>
      </c>
      <c r="D712" s="37" t="str">
        <f>Grades!$E$45</f>
        <v>Pédicure-podologue, ergothérapeute, psychomotricien, orthoptiste et manipulateur d'électroradiologie médicale</v>
      </c>
      <c r="E712" s="36" t="s">
        <v>187</v>
      </c>
      <c r="F712" s="51">
        <v>544</v>
      </c>
    </row>
    <row r="713" spans="1:6" ht="45" x14ac:dyDescent="0.25">
      <c r="A713" s="49" t="str">
        <f t="shared" si="14"/>
        <v>Pédicure-podologue, ergothérapeute, psychomotricien, orthoptiste et manipulateur d'électroradiologie médicale 3e échelon</v>
      </c>
      <c r="B713" s="37" t="str">
        <f>Filières!$C$21</f>
        <v>Médico_technique</v>
      </c>
      <c r="C713" s="37" t="str">
        <f>Grades!$E$44</f>
        <v>Pédicure_podologue_ergothérapeute_psychomotricien_orthoptiste_manipulateur_électroradiologie_médicale</v>
      </c>
      <c r="D713" s="37" t="str">
        <f>Grades!$E$45</f>
        <v>Pédicure-podologue, ergothérapeute, psychomotricien, orthoptiste et manipulateur d'électroradiologie médicale</v>
      </c>
      <c r="E713" s="36" t="s">
        <v>188</v>
      </c>
      <c r="F713" s="51">
        <v>514</v>
      </c>
    </row>
    <row r="714" spans="1:6" ht="45" x14ac:dyDescent="0.25">
      <c r="A714" s="49" t="str">
        <f t="shared" si="14"/>
        <v>Pédicure-podologue, ergothérapeute, psychomotricien, orthoptiste et manipulateur d'électroradiologie médicale 2e échelon</v>
      </c>
      <c r="B714" s="37" t="str">
        <f>Filières!$C$21</f>
        <v>Médico_technique</v>
      </c>
      <c r="C714" s="37" t="str">
        <f>Grades!$E$44</f>
        <v>Pédicure_podologue_ergothérapeute_psychomotricien_orthoptiste_manipulateur_électroradiologie_médicale</v>
      </c>
      <c r="D714" s="37" t="str">
        <f>Grades!$E$45</f>
        <v>Pédicure-podologue, ergothérapeute, psychomotricien, orthoptiste et manipulateur d'électroradiologie médicale</v>
      </c>
      <c r="E714" s="36" t="s">
        <v>189</v>
      </c>
      <c r="F714" s="51">
        <v>484</v>
      </c>
    </row>
    <row r="715" spans="1:6" ht="45" x14ac:dyDescent="0.25">
      <c r="A715" s="49" t="str">
        <f t="shared" si="14"/>
        <v>Pédicure-podologue, ergothérapeute, psychomotricien, orthoptiste et manipulateur d'électroradiologie médicale 1er échelon</v>
      </c>
      <c r="B715" s="37" t="str">
        <f>Filières!$C$21</f>
        <v>Médico_technique</v>
      </c>
      <c r="C715" s="37" t="str">
        <f>Grades!$E$44</f>
        <v>Pédicure_podologue_ergothérapeute_psychomotricien_orthoptiste_manipulateur_électroradiologie_médicale</v>
      </c>
      <c r="D715" s="37" t="str">
        <f>Grades!$E$45</f>
        <v>Pédicure-podologue, ergothérapeute, psychomotricien, orthoptiste et manipulateur d'électroradiologie médicale</v>
      </c>
      <c r="E715" s="36" t="s">
        <v>190</v>
      </c>
      <c r="F715" s="51">
        <v>444</v>
      </c>
    </row>
    <row r="716" spans="1:6" ht="45" x14ac:dyDescent="0.25">
      <c r="A716" s="49" t="str">
        <f t="shared" si="14"/>
        <v>Pédicure-podologue, ergothérapeute, psychomotricien, orthoptiste et manipulateur d'électroradiologie médicale hors classe 10e échelon</v>
      </c>
      <c r="B716" s="37" t="str">
        <f>Filières!$C$21</f>
        <v>Médico_technique</v>
      </c>
      <c r="C716" s="37" t="str">
        <f>Grades!$E$44</f>
        <v>Pédicure_podologue_ergothérapeute_psychomotricien_orthoptiste_manipulateur_électroradiologie_médicale</v>
      </c>
      <c r="D716" s="37" t="str">
        <f>Grades!$E$46</f>
        <v>Pédicure-podologue, ergothérapeute, psychomotricien, orthoptiste et manipulateur d'électroradiologie médicale hors classe</v>
      </c>
      <c r="E716" s="36" t="s">
        <v>181</v>
      </c>
      <c r="F716" s="36">
        <v>886</v>
      </c>
    </row>
    <row r="717" spans="1:6" ht="45" x14ac:dyDescent="0.25">
      <c r="A717" s="49" t="str">
        <f t="shared" si="14"/>
        <v>Pédicure-podologue, ergothérapeute, psychomotricien, orthoptiste et manipulateur d'électroradiologie médicale hors classe 9e échelon</v>
      </c>
      <c r="B717" s="37" t="str">
        <f>Filières!$C$21</f>
        <v>Médico_technique</v>
      </c>
      <c r="C717" s="37" t="str">
        <f>Grades!$E$44</f>
        <v>Pédicure_podologue_ergothérapeute_psychomotricien_orthoptiste_manipulateur_électroradiologie_médicale</v>
      </c>
      <c r="D717" s="37" t="str">
        <f>Grades!$E$46</f>
        <v>Pédicure-podologue, ergothérapeute, psychomotricien, orthoptiste et manipulateur d'électroradiologie médicale hors classe</v>
      </c>
      <c r="E717" s="36" t="s">
        <v>182</v>
      </c>
      <c r="F717" s="36">
        <v>836</v>
      </c>
    </row>
    <row r="718" spans="1:6" ht="45" x14ac:dyDescent="0.25">
      <c r="A718" s="49" t="str">
        <f t="shared" si="14"/>
        <v>Pédicure-podologue, ergothérapeute, psychomotricien, orthoptiste et manipulateur d'électroradiologie médicale hors classe 8e échelon</v>
      </c>
      <c r="B718" s="37" t="str">
        <f>Filières!$C$21</f>
        <v>Médico_technique</v>
      </c>
      <c r="C718" s="37" t="str">
        <f>Grades!$E$44</f>
        <v>Pédicure_podologue_ergothérapeute_psychomotricien_orthoptiste_manipulateur_électroradiologie_médicale</v>
      </c>
      <c r="D718" s="37" t="str">
        <f>Grades!$E$46</f>
        <v>Pédicure-podologue, ergothérapeute, psychomotricien, orthoptiste et manipulateur d'électroradiologie médicale hors classe</v>
      </c>
      <c r="E718" s="36" t="s">
        <v>183</v>
      </c>
      <c r="F718" s="51">
        <v>792</v>
      </c>
    </row>
    <row r="719" spans="1:6" ht="45" x14ac:dyDescent="0.25">
      <c r="A719" s="49" t="str">
        <f t="shared" si="14"/>
        <v>Pédicure-podologue, ergothérapeute, psychomotricien, orthoptiste et manipulateur d'électroradiologie médicale hors classe 7e échelon</v>
      </c>
      <c r="B719" s="37" t="str">
        <f>Filières!$C$21</f>
        <v>Médico_technique</v>
      </c>
      <c r="C719" s="37" t="str">
        <f>Grades!$E$44</f>
        <v>Pédicure_podologue_ergothérapeute_psychomotricien_orthoptiste_manipulateur_électroradiologie_médicale</v>
      </c>
      <c r="D719" s="37" t="str">
        <f>Grades!$E$46</f>
        <v>Pédicure-podologue, ergothérapeute, psychomotricien, orthoptiste et manipulateur d'électroradiologie médicale hors classe</v>
      </c>
      <c r="E719" s="36" t="s">
        <v>184</v>
      </c>
      <c r="F719" s="36">
        <v>750</v>
      </c>
    </row>
    <row r="720" spans="1:6" ht="45" x14ac:dyDescent="0.25">
      <c r="A720" s="49" t="str">
        <f t="shared" si="14"/>
        <v>Pédicure-podologue, ergothérapeute, psychomotricien, orthoptiste et manipulateur d'électroradiologie médicale hors classe 6e échelon</v>
      </c>
      <c r="B720" s="37" t="str">
        <f>Filières!$C$21</f>
        <v>Médico_technique</v>
      </c>
      <c r="C720" s="37" t="str">
        <f>Grades!$E$44</f>
        <v>Pédicure_podologue_ergothérapeute_psychomotricien_orthoptiste_manipulateur_électroradiologie_médicale</v>
      </c>
      <c r="D720" s="37" t="str">
        <f>Grades!$E$46</f>
        <v>Pédicure-podologue, ergothérapeute, psychomotricien, orthoptiste et manipulateur d'électroradiologie médicale hors classe</v>
      </c>
      <c r="E720" s="36" t="s">
        <v>185</v>
      </c>
      <c r="F720" s="51">
        <v>709</v>
      </c>
    </row>
    <row r="721" spans="1:6" ht="45" x14ac:dyDescent="0.25">
      <c r="A721" s="49" t="str">
        <f t="shared" si="14"/>
        <v>Pédicure-podologue, ergothérapeute, psychomotricien, orthoptiste et manipulateur d'électroradiologie médicale hors classe 5e échelon</v>
      </c>
      <c r="B721" s="37" t="str">
        <f>Filières!$C$21</f>
        <v>Médico_technique</v>
      </c>
      <c r="C721" s="37" t="str">
        <f>Grades!$E$44</f>
        <v>Pédicure_podologue_ergothérapeute_psychomotricien_orthoptiste_manipulateur_électroradiologie_médicale</v>
      </c>
      <c r="D721" s="37" t="str">
        <f>Grades!$E$46</f>
        <v>Pédicure-podologue, ergothérapeute, psychomotricien, orthoptiste et manipulateur d'électroradiologie médicale hors classe</v>
      </c>
      <c r="E721" s="36" t="s">
        <v>186</v>
      </c>
      <c r="F721" s="51">
        <v>669</v>
      </c>
    </row>
    <row r="722" spans="1:6" ht="45" x14ac:dyDescent="0.25">
      <c r="A722" s="49" t="str">
        <f t="shared" si="14"/>
        <v>Pédicure-podologue, ergothérapeute, psychomotricien, orthoptiste et manipulateur d'électroradiologie médicale hors classe 4e échelon</v>
      </c>
      <c r="B722" s="37" t="str">
        <f>Filières!$C$21</f>
        <v>Médico_technique</v>
      </c>
      <c r="C722" s="37" t="str">
        <f>Grades!$E$44</f>
        <v>Pédicure_podologue_ergothérapeute_psychomotricien_orthoptiste_manipulateur_électroradiologie_médicale</v>
      </c>
      <c r="D722" s="37" t="str">
        <f>Grades!$E$46</f>
        <v>Pédicure-podologue, ergothérapeute, psychomotricien, orthoptiste et manipulateur d'électroradiologie médicale hors classe</v>
      </c>
      <c r="E722" s="36" t="s">
        <v>187</v>
      </c>
      <c r="F722" s="51">
        <v>631</v>
      </c>
    </row>
    <row r="723" spans="1:6" ht="45" x14ac:dyDescent="0.25">
      <c r="A723" s="49" t="str">
        <f t="shared" si="14"/>
        <v>Pédicure-podologue, ergothérapeute, psychomotricien, orthoptiste et manipulateur d'électroradiologie médicale hors classe 3e échelon</v>
      </c>
      <c r="B723" s="37" t="str">
        <f>Filières!$C$21</f>
        <v>Médico_technique</v>
      </c>
      <c r="C723" s="37" t="str">
        <f>Grades!$E$44</f>
        <v>Pédicure_podologue_ergothérapeute_psychomotricien_orthoptiste_manipulateur_électroradiologie_médicale</v>
      </c>
      <c r="D723" s="37" t="str">
        <f>Grades!$E$46</f>
        <v>Pédicure-podologue, ergothérapeute, psychomotricien, orthoptiste et manipulateur d'électroradiologie médicale hors classe</v>
      </c>
      <c r="E723" s="36" t="s">
        <v>188</v>
      </c>
      <c r="F723" s="51">
        <v>595</v>
      </c>
    </row>
    <row r="724" spans="1:6" ht="45" x14ac:dyDescent="0.25">
      <c r="A724" s="49" t="str">
        <f t="shared" si="14"/>
        <v>Pédicure-podologue, ergothérapeute, psychomotricien, orthoptiste et manipulateur d'électroradiologie médicale hors classe 2e échelon</v>
      </c>
      <c r="B724" s="37" t="str">
        <f>Filières!$C$21</f>
        <v>Médico_technique</v>
      </c>
      <c r="C724" s="37" t="str">
        <f>Grades!$E$44</f>
        <v>Pédicure_podologue_ergothérapeute_psychomotricien_orthoptiste_manipulateur_électroradiologie_médicale</v>
      </c>
      <c r="D724" s="37" t="str">
        <f>Grades!$E$46</f>
        <v>Pédicure-podologue, ergothérapeute, psychomotricien, orthoptiste et manipulateur d'électroradiologie médicale hors classe</v>
      </c>
      <c r="E724" s="36" t="s">
        <v>189</v>
      </c>
      <c r="F724" s="51">
        <v>558</v>
      </c>
    </row>
    <row r="725" spans="1:6" ht="45" x14ac:dyDescent="0.25">
      <c r="A725" s="49" t="str">
        <f t="shared" si="14"/>
        <v>Pédicure-podologue, ergothérapeute, psychomotricien, orthoptiste et manipulateur d'électroradiologie médicale hors classe 1er échelon</v>
      </c>
      <c r="B725" s="37" t="str">
        <f>Filières!$C$21</f>
        <v>Médico_technique</v>
      </c>
      <c r="C725" s="37" t="str">
        <f>Grades!$E$44</f>
        <v>Pédicure_podologue_ergothérapeute_psychomotricien_orthoptiste_manipulateur_électroradiologie_médicale</v>
      </c>
      <c r="D725" s="37" t="str">
        <f>Grades!$E$46</f>
        <v>Pédicure-podologue, ergothérapeute, psychomotricien, orthoptiste et manipulateur d'électroradiologie médicale hors classe</v>
      </c>
      <c r="E725" s="36" t="s">
        <v>190</v>
      </c>
      <c r="F725" s="51">
        <v>518</v>
      </c>
    </row>
    <row r="726" spans="1:6" x14ac:dyDescent="0.25">
      <c r="A726" s="49" t="str">
        <f t="shared" si="14"/>
        <v>Masseur-kinésithérapeute et orthophoniste 11e échelon</v>
      </c>
      <c r="B726" s="37" t="str">
        <f>Filières!$C$21</f>
        <v>Médico_technique</v>
      </c>
      <c r="C726" s="37" t="str">
        <f>Grades!$G$44</f>
        <v>Masseur_kinésithérapeute_orthophoniste</v>
      </c>
      <c r="D726" s="37" t="str">
        <f>Grades!$G$45</f>
        <v>Masseur-kinésithérapeute et orthophoniste</v>
      </c>
      <c r="E726" s="36" t="s">
        <v>180</v>
      </c>
      <c r="F726" s="36">
        <v>886</v>
      </c>
    </row>
    <row r="727" spans="1:6" x14ac:dyDescent="0.25">
      <c r="A727" s="49" t="str">
        <f t="shared" si="14"/>
        <v>Masseur-kinésithérapeute et orthophoniste 10e échelon</v>
      </c>
      <c r="B727" s="37" t="str">
        <f>Filières!$C$21</f>
        <v>Médico_technique</v>
      </c>
      <c r="C727" s="37" t="str">
        <f>Grades!$G$44</f>
        <v>Masseur_kinésithérapeute_orthophoniste</v>
      </c>
      <c r="D727" s="37" t="str">
        <f>Grades!$G$45</f>
        <v>Masseur-kinésithérapeute et orthophoniste</v>
      </c>
      <c r="E727" s="36" t="s">
        <v>181</v>
      </c>
      <c r="F727" s="36">
        <v>836</v>
      </c>
    </row>
    <row r="728" spans="1:6" x14ac:dyDescent="0.25">
      <c r="A728" s="49" t="str">
        <f t="shared" si="14"/>
        <v>Masseur-kinésithérapeute et orthophoniste 9e échelon</v>
      </c>
      <c r="B728" s="37" t="str">
        <f>Filières!$C$21</f>
        <v>Médico_technique</v>
      </c>
      <c r="C728" s="37" t="str">
        <f>Grades!$G$44</f>
        <v>Masseur_kinésithérapeute_orthophoniste</v>
      </c>
      <c r="D728" s="37" t="str">
        <f>Grades!$G$45</f>
        <v>Masseur-kinésithérapeute et orthophoniste</v>
      </c>
      <c r="E728" s="36" t="s">
        <v>182</v>
      </c>
      <c r="F728" s="36">
        <v>792</v>
      </c>
    </row>
    <row r="729" spans="1:6" x14ac:dyDescent="0.25">
      <c r="A729" s="49" t="str">
        <f t="shared" si="14"/>
        <v>Masseur-kinésithérapeute et orthophoniste 8e échelon</v>
      </c>
      <c r="B729" s="37" t="str">
        <f>Filières!$C$21</f>
        <v>Médico_technique</v>
      </c>
      <c r="C729" s="37" t="str">
        <f>Grades!$G$44</f>
        <v>Masseur_kinésithérapeute_orthophoniste</v>
      </c>
      <c r="D729" s="37" t="str">
        <f>Grades!$G$45</f>
        <v>Masseur-kinésithérapeute et orthophoniste</v>
      </c>
      <c r="E729" s="36" t="s">
        <v>183</v>
      </c>
      <c r="F729" s="51">
        <v>750</v>
      </c>
    </row>
    <row r="730" spans="1:6" x14ac:dyDescent="0.25">
      <c r="A730" s="49" t="str">
        <f t="shared" si="14"/>
        <v>Masseur-kinésithérapeute et orthophoniste 7e échelon</v>
      </c>
      <c r="B730" s="37" t="str">
        <f>Filières!$C$21</f>
        <v>Médico_technique</v>
      </c>
      <c r="C730" s="37" t="str">
        <f>Grades!$G$44</f>
        <v>Masseur_kinésithérapeute_orthophoniste</v>
      </c>
      <c r="D730" s="37" t="str">
        <f>Grades!$G$45</f>
        <v>Masseur-kinésithérapeute et orthophoniste</v>
      </c>
      <c r="E730" s="36" t="s">
        <v>184</v>
      </c>
      <c r="F730" s="36">
        <v>709</v>
      </c>
    </row>
    <row r="731" spans="1:6" x14ac:dyDescent="0.25">
      <c r="A731" s="49" t="str">
        <f t="shared" si="14"/>
        <v>Masseur-kinésithérapeute et orthophoniste 6e échelon</v>
      </c>
      <c r="B731" s="37" t="str">
        <f>Filières!$C$21</f>
        <v>Médico_technique</v>
      </c>
      <c r="C731" s="37" t="str">
        <f>Grades!$G$44</f>
        <v>Masseur_kinésithérapeute_orthophoniste</v>
      </c>
      <c r="D731" s="37" t="str">
        <f>Grades!$G$45</f>
        <v>Masseur-kinésithérapeute et orthophoniste</v>
      </c>
      <c r="E731" s="36" t="s">
        <v>185</v>
      </c>
      <c r="F731" s="51">
        <v>669</v>
      </c>
    </row>
    <row r="732" spans="1:6" x14ac:dyDescent="0.25">
      <c r="A732" s="49" t="str">
        <f t="shared" si="14"/>
        <v>Masseur-kinésithérapeute et orthophoniste 5e échelon</v>
      </c>
      <c r="B732" s="37" t="str">
        <f>Filières!$C$21</f>
        <v>Médico_technique</v>
      </c>
      <c r="C732" s="37" t="str">
        <f>Grades!$G$44</f>
        <v>Masseur_kinésithérapeute_orthophoniste</v>
      </c>
      <c r="D732" s="37" t="str">
        <f>Grades!$G$45</f>
        <v>Masseur-kinésithérapeute et orthophoniste</v>
      </c>
      <c r="E732" s="36" t="s">
        <v>186</v>
      </c>
      <c r="F732" s="51">
        <v>631</v>
      </c>
    </row>
    <row r="733" spans="1:6" x14ac:dyDescent="0.25">
      <c r="A733" s="49" t="str">
        <f t="shared" si="14"/>
        <v>Masseur-kinésithérapeute et orthophoniste 4e échelon</v>
      </c>
      <c r="B733" s="37" t="str">
        <f>Filières!$C$21</f>
        <v>Médico_technique</v>
      </c>
      <c r="C733" s="37" t="str">
        <f>Grades!$G$44</f>
        <v>Masseur_kinésithérapeute_orthophoniste</v>
      </c>
      <c r="D733" s="37" t="str">
        <f>Grades!$G$45</f>
        <v>Masseur-kinésithérapeute et orthophoniste</v>
      </c>
      <c r="E733" s="36" t="s">
        <v>187</v>
      </c>
      <c r="F733" s="51">
        <v>595</v>
      </c>
    </row>
    <row r="734" spans="1:6" x14ac:dyDescent="0.25">
      <c r="A734" s="49" t="str">
        <f t="shared" si="14"/>
        <v>Masseur-kinésithérapeute et orthophoniste 3e échelon</v>
      </c>
      <c r="B734" s="37" t="str">
        <f>Filières!$C$21</f>
        <v>Médico_technique</v>
      </c>
      <c r="C734" s="37" t="str">
        <f>Grades!$G$44</f>
        <v>Masseur_kinésithérapeute_orthophoniste</v>
      </c>
      <c r="D734" s="37" t="str">
        <f>Grades!$G$45</f>
        <v>Masseur-kinésithérapeute et orthophoniste</v>
      </c>
      <c r="E734" s="36" t="s">
        <v>188</v>
      </c>
      <c r="F734" s="51">
        <v>558</v>
      </c>
    </row>
    <row r="735" spans="1:6" x14ac:dyDescent="0.25">
      <c r="A735" s="49" t="str">
        <f t="shared" si="14"/>
        <v>Masseur-kinésithérapeute et orthophoniste 2e échelon</v>
      </c>
      <c r="B735" s="37" t="str">
        <f>Filières!$C$21</f>
        <v>Médico_technique</v>
      </c>
      <c r="C735" s="37" t="str">
        <f>Grades!$G$44</f>
        <v>Masseur_kinésithérapeute_orthophoniste</v>
      </c>
      <c r="D735" s="37" t="str">
        <f>Grades!$G$45</f>
        <v>Masseur-kinésithérapeute et orthophoniste</v>
      </c>
      <c r="E735" s="36" t="s">
        <v>189</v>
      </c>
      <c r="F735" s="51">
        <v>518</v>
      </c>
    </row>
    <row r="736" spans="1:6" x14ac:dyDescent="0.25">
      <c r="A736" s="49" t="str">
        <f t="shared" si="14"/>
        <v>Masseur-kinésithérapeute et orthophoniste 1er échelon</v>
      </c>
      <c r="B736" s="37" t="str">
        <f>Filières!$C$21</f>
        <v>Médico_technique</v>
      </c>
      <c r="C736" s="37" t="str">
        <f>Grades!$G$44</f>
        <v>Masseur_kinésithérapeute_orthophoniste</v>
      </c>
      <c r="D736" s="37" t="str">
        <f>Grades!$G$45</f>
        <v>Masseur-kinésithérapeute et orthophoniste</v>
      </c>
      <c r="E736" s="36" t="s">
        <v>190</v>
      </c>
      <c r="F736" s="51">
        <v>489</v>
      </c>
    </row>
    <row r="737" spans="1:6" ht="30" x14ac:dyDescent="0.25">
      <c r="A737" s="49" t="str">
        <f t="shared" si="14"/>
        <v>Masseur-kinésithérapeute et orthophoniste hors classe 9e échelon</v>
      </c>
      <c r="B737" s="37" t="str">
        <f>Filières!$C$21</f>
        <v>Médico_technique</v>
      </c>
      <c r="C737" s="37" t="str">
        <f>Grades!$G$44</f>
        <v>Masseur_kinésithérapeute_orthophoniste</v>
      </c>
      <c r="D737" s="37" t="str">
        <f>Grades!$G$46</f>
        <v>Masseur-kinésithérapeute et orthophoniste hors classe</v>
      </c>
      <c r="E737" s="36" t="s">
        <v>182</v>
      </c>
      <c r="F737" s="36">
        <v>940</v>
      </c>
    </row>
    <row r="738" spans="1:6" ht="30" x14ac:dyDescent="0.25">
      <c r="A738" s="49" t="str">
        <f t="shared" si="14"/>
        <v>Masseur-kinésithérapeute et orthophoniste hors classe 8e échelon</v>
      </c>
      <c r="B738" s="37" t="str">
        <f>Filières!$C$21</f>
        <v>Médico_technique</v>
      </c>
      <c r="C738" s="37" t="str">
        <f>Grades!$G$44</f>
        <v>Masseur_kinésithérapeute_orthophoniste</v>
      </c>
      <c r="D738" s="37" t="str">
        <f>Grades!$G$46</f>
        <v>Masseur-kinésithérapeute et orthophoniste hors classe</v>
      </c>
      <c r="E738" s="36" t="s">
        <v>183</v>
      </c>
      <c r="F738" s="51">
        <v>906</v>
      </c>
    </row>
    <row r="739" spans="1:6" ht="30" x14ac:dyDescent="0.25">
      <c r="A739" s="49" t="str">
        <f t="shared" si="14"/>
        <v>Masseur-kinésithérapeute et orthophoniste hors classe 7e échelon</v>
      </c>
      <c r="B739" s="37" t="str">
        <f>Filières!$C$21</f>
        <v>Médico_technique</v>
      </c>
      <c r="C739" s="37" t="str">
        <f>Grades!$G$44</f>
        <v>Masseur_kinésithérapeute_orthophoniste</v>
      </c>
      <c r="D739" s="37" t="str">
        <f>Grades!$G$46</f>
        <v>Masseur-kinésithérapeute et orthophoniste hors classe</v>
      </c>
      <c r="E739" s="36" t="s">
        <v>184</v>
      </c>
      <c r="F739" s="36">
        <v>868</v>
      </c>
    </row>
    <row r="740" spans="1:6" ht="30" x14ac:dyDescent="0.25">
      <c r="A740" s="49" t="str">
        <f t="shared" si="14"/>
        <v>Masseur-kinésithérapeute et orthophoniste hors classe 6e échelon</v>
      </c>
      <c r="B740" s="37" t="str">
        <f>Filières!$C$21</f>
        <v>Médico_technique</v>
      </c>
      <c r="C740" s="37" t="str">
        <f>Grades!$G$44</f>
        <v>Masseur_kinésithérapeute_orthophoniste</v>
      </c>
      <c r="D740" s="37" t="str">
        <f>Grades!$G$46</f>
        <v>Masseur-kinésithérapeute et orthophoniste hors classe</v>
      </c>
      <c r="E740" s="36" t="s">
        <v>185</v>
      </c>
      <c r="F740" s="51">
        <v>825</v>
      </c>
    </row>
    <row r="741" spans="1:6" ht="30" x14ac:dyDescent="0.25">
      <c r="A741" s="49" t="str">
        <f t="shared" si="14"/>
        <v>Masseur-kinésithérapeute et orthophoniste hors classe 5e échelon</v>
      </c>
      <c r="B741" s="37" t="str">
        <f>Filières!$C$21</f>
        <v>Médico_technique</v>
      </c>
      <c r="C741" s="37" t="str">
        <f>Grades!$G$44</f>
        <v>Masseur_kinésithérapeute_orthophoniste</v>
      </c>
      <c r="D741" s="37" t="str">
        <f>Grades!$G$46</f>
        <v>Masseur-kinésithérapeute et orthophoniste hors classe</v>
      </c>
      <c r="E741" s="36" t="s">
        <v>186</v>
      </c>
      <c r="F741" s="51">
        <v>781</v>
      </c>
    </row>
    <row r="742" spans="1:6" ht="30" x14ac:dyDescent="0.25">
      <c r="A742" s="49" t="str">
        <f t="shared" si="14"/>
        <v>Masseur-kinésithérapeute et orthophoniste hors classe 4e échelon</v>
      </c>
      <c r="B742" s="37" t="str">
        <f>Filières!$C$21</f>
        <v>Médico_technique</v>
      </c>
      <c r="C742" s="37" t="str">
        <f>Grades!$G$44</f>
        <v>Masseur_kinésithérapeute_orthophoniste</v>
      </c>
      <c r="D742" s="37" t="str">
        <f>Grades!$G$46</f>
        <v>Masseur-kinésithérapeute et orthophoniste hors classe</v>
      </c>
      <c r="E742" s="36" t="s">
        <v>187</v>
      </c>
      <c r="F742" s="51">
        <v>739</v>
      </c>
    </row>
    <row r="743" spans="1:6" ht="30" x14ac:dyDescent="0.25">
      <c r="A743" s="49" t="str">
        <f t="shared" si="14"/>
        <v>Masseur-kinésithérapeute et orthophoniste hors classe 3e échelon</v>
      </c>
      <c r="B743" s="37" t="str">
        <f>Filières!$C$21</f>
        <v>Médico_technique</v>
      </c>
      <c r="C743" s="37" t="str">
        <f>Grades!$G$44</f>
        <v>Masseur_kinésithérapeute_orthophoniste</v>
      </c>
      <c r="D743" s="37" t="str">
        <f>Grades!$G$46</f>
        <v>Masseur-kinésithérapeute et orthophoniste hors classe</v>
      </c>
      <c r="E743" s="36" t="s">
        <v>188</v>
      </c>
      <c r="F743" s="51">
        <v>695</v>
      </c>
    </row>
    <row r="744" spans="1:6" ht="30" x14ac:dyDescent="0.25">
      <c r="A744" s="49" t="str">
        <f t="shared" si="14"/>
        <v>Masseur-kinésithérapeute et orthophoniste hors classe 2e échelon</v>
      </c>
      <c r="B744" s="37" t="str">
        <f>Filières!$C$21</f>
        <v>Médico_technique</v>
      </c>
      <c r="C744" s="37" t="str">
        <f>Grades!$G$44</f>
        <v>Masseur_kinésithérapeute_orthophoniste</v>
      </c>
      <c r="D744" s="37" t="str">
        <f>Grades!$G$46</f>
        <v>Masseur-kinésithérapeute et orthophoniste hors classe</v>
      </c>
      <c r="E744" s="36" t="s">
        <v>189</v>
      </c>
      <c r="F744" s="51">
        <v>663</v>
      </c>
    </row>
    <row r="745" spans="1:6" ht="30" x14ac:dyDescent="0.25">
      <c r="A745" s="49" t="str">
        <f t="shared" si="14"/>
        <v>Masseur-kinésithérapeute et orthophoniste hors classe 1er échelon</v>
      </c>
      <c r="B745" s="37" t="str">
        <f>Filières!$C$21</f>
        <v>Médico_technique</v>
      </c>
      <c r="C745" s="37" t="str">
        <f>Grades!$G$44</f>
        <v>Masseur_kinésithérapeute_orthophoniste</v>
      </c>
      <c r="D745" s="37" t="str">
        <f>Grades!$G$46</f>
        <v>Masseur-kinésithérapeute et orthophoniste hors classe</v>
      </c>
      <c r="E745" s="36" t="s">
        <v>190</v>
      </c>
      <c r="F745" s="51">
        <v>614</v>
      </c>
    </row>
    <row r="746" spans="1:6" x14ac:dyDescent="0.25">
      <c r="A746" s="49" t="str">
        <f t="shared" si="14"/>
        <v>Agent social 11e échelon</v>
      </c>
      <c r="B746" s="37" t="str">
        <f>Filières!$G$21</f>
        <v>Sociale</v>
      </c>
      <c r="C746" s="37" t="str">
        <f>Grades!$A$49</f>
        <v>Agent_social</v>
      </c>
      <c r="D746" s="37" t="str">
        <f>Grades!$A$50</f>
        <v>Agent social</v>
      </c>
      <c r="E746" s="36" t="s">
        <v>180</v>
      </c>
      <c r="F746" s="36">
        <v>432</v>
      </c>
    </row>
    <row r="747" spans="1:6" x14ac:dyDescent="0.25">
      <c r="A747" s="49" t="str">
        <f t="shared" si="14"/>
        <v>Agent social 10e échelon</v>
      </c>
      <c r="B747" s="37" t="str">
        <f>Filières!$G$21</f>
        <v>Sociale</v>
      </c>
      <c r="C747" s="37" t="str">
        <f>Grades!$A$49</f>
        <v>Agent_social</v>
      </c>
      <c r="D747" s="37" t="str">
        <f>Grades!$A$50</f>
        <v>Agent social</v>
      </c>
      <c r="E747" s="36" t="s">
        <v>181</v>
      </c>
      <c r="F747" s="36">
        <v>419</v>
      </c>
    </row>
    <row r="748" spans="1:6" x14ac:dyDescent="0.25">
      <c r="A748" s="49" t="str">
        <f t="shared" si="14"/>
        <v>Agent social 9e échelon</v>
      </c>
      <c r="B748" s="37" t="str">
        <f>Filières!$G$21</f>
        <v>Sociale</v>
      </c>
      <c r="C748" s="37" t="str">
        <f>Grades!$A$49</f>
        <v>Agent_social</v>
      </c>
      <c r="D748" s="37" t="str">
        <f>Grades!$A$50</f>
        <v>Agent social</v>
      </c>
      <c r="E748" s="36" t="s">
        <v>182</v>
      </c>
      <c r="F748" s="36">
        <v>401</v>
      </c>
    </row>
    <row r="749" spans="1:6" x14ac:dyDescent="0.25">
      <c r="A749" s="49" t="str">
        <f t="shared" si="14"/>
        <v>Agent social 8e échelon</v>
      </c>
      <c r="B749" s="37" t="str">
        <f>Filières!$G$21</f>
        <v>Sociale</v>
      </c>
      <c r="C749" s="37" t="str">
        <f>Grades!$A$49</f>
        <v>Agent_social</v>
      </c>
      <c r="D749" s="37" t="str">
        <f>Grades!$A$50</f>
        <v>Agent social</v>
      </c>
      <c r="E749" s="36" t="s">
        <v>183</v>
      </c>
      <c r="F749" s="36">
        <v>387</v>
      </c>
    </row>
    <row r="750" spans="1:6" x14ac:dyDescent="0.25">
      <c r="A750" s="49" t="str">
        <f t="shared" si="14"/>
        <v>Agent social 7e échelon</v>
      </c>
      <c r="B750" s="37" t="str">
        <f>Filières!$G$21</f>
        <v>Sociale</v>
      </c>
      <c r="C750" s="37" t="str">
        <f>Grades!$A$49</f>
        <v>Agent_social</v>
      </c>
      <c r="D750" s="37" t="str">
        <f>Grades!$A$50</f>
        <v>Agent social</v>
      </c>
      <c r="E750" s="36" t="s">
        <v>184</v>
      </c>
      <c r="F750" s="36">
        <v>381</v>
      </c>
    </row>
    <row r="751" spans="1:6" x14ac:dyDescent="0.25">
      <c r="A751" s="49" t="str">
        <f t="shared" si="14"/>
        <v>Agent social 6e échelon</v>
      </c>
      <c r="B751" s="37" t="str">
        <f>Filières!$G$21</f>
        <v>Sociale</v>
      </c>
      <c r="C751" s="37" t="str">
        <f>Grades!$A$49</f>
        <v>Agent_social</v>
      </c>
      <c r="D751" s="37" t="str">
        <f>Grades!$A$50</f>
        <v>Agent social</v>
      </c>
      <c r="E751" s="36" t="s">
        <v>185</v>
      </c>
      <c r="F751" s="36">
        <v>378</v>
      </c>
    </row>
    <row r="752" spans="1:6" x14ac:dyDescent="0.25">
      <c r="A752" s="49" t="str">
        <f t="shared" si="14"/>
        <v>Agent social 5e échelon</v>
      </c>
      <c r="B752" s="37" t="str">
        <f>Filières!$G$21</f>
        <v>Sociale</v>
      </c>
      <c r="C752" s="37" t="str">
        <f>Grades!$A$49</f>
        <v>Agent_social</v>
      </c>
      <c r="D752" s="37" t="str">
        <f>Grades!$A$50</f>
        <v>Agent social</v>
      </c>
      <c r="E752" s="36" t="s">
        <v>186</v>
      </c>
      <c r="F752" s="36">
        <v>374</v>
      </c>
    </row>
    <row r="753" spans="1:6" x14ac:dyDescent="0.25">
      <c r="A753" s="49" t="str">
        <f t="shared" si="14"/>
        <v>Agent social 4e échelon</v>
      </c>
      <c r="B753" s="37" t="str">
        <f>Filières!$G$21</f>
        <v>Sociale</v>
      </c>
      <c r="C753" s="37" t="str">
        <f>Grades!$A$49</f>
        <v>Agent_social</v>
      </c>
      <c r="D753" s="37" t="str">
        <f>Grades!$A$50</f>
        <v>Agent social</v>
      </c>
      <c r="E753" s="36" t="s">
        <v>187</v>
      </c>
      <c r="F753" s="36">
        <v>371</v>
      </c>
    </row>
    <row r="754" spans="1:6" x14ac:dyDescent="0.25">
      <c r="A754" s="49" t="str">
        <f t="shared" si="14"/>
        <v>Agent social 3e échelon</v>
      </c>
      <c r="B754" s="37" t="str">
        <f>Filières!$G$21</f>
        <v>Sociale</v>
      </c>
      <c r="C754" s="37" t="str">
        <f>Grades!$A$49</f>
        <v>Agent_social</v>
      </c>
      <c r="D754" s="37" t="str">
        <f>Grades!$A$50</f>
        <v>Agent social</v>
      </c>
      <c r="E754" s="36" t="s">
        <v>188</v>
      </c>
      <c r="F754" s="36">
        <v>370</v>
      </c>
    </row>
    <row r="755" spans="1:6" x14ac:dyDescent="0.25">
      <c r="A755" s="49" t="str">
        <f t="shared" si="14"/>
        <v>Agent social 2e échelon</v>
      </c>
      <c r="B755" s="37" t="str">
        <f>Filières!$G$21</f>
        <v>Sociale</v>
      </c>
      <c r="C755" s="37" t="str">
        <f>Grades!$A$49</f>
        <v>Agent_social</v>
      </c>
      <c r="D755" s="37" t="str">
        <f>Grades!$A$50</f>
        <v>Agent social</v>
      </c>
      <c r="E755" s="36" t="s">
        <v>189</v>
      </c>
      <c r="F755" s="36">
        <v>368</v>
      </c>
    </row>
    <row r="756" spans="1:6" x14ac:dyDescent="0.25">
      <c r="A756" s="49" t="str">
        <f t="shared" si="14"/>
        <v>Agent social 1er échelon</v>
      </c>
      <c r="B756" s="37" t="str">
        <f>Filières!$G$21</f>
        <v>Sociale</v>
      </c>
      <c r="C756" s="37" t="str">
        <f>Grades!$A$49</f>
        <v>Agent_social</v>
      </c>
      <c r="D756" s="37" t="str">
        <f>Grades!$A$50</f>
        <v>Agent social</v>
      </c>
      <c r="E756" s="36" t="s">
        <v>190</v>
      </c>
      <c r="F756" s="36">
        <v>367</v>
      </c>
    </row>
    <row r="757" spans="1:6" x14ac:dyDescent="0.25">
      <c r="A757" s="49" t="str">
        <f t="shared" si="14"/>
        <v>Agent social principal de 2ème classe 12e échelon</v>
      </c>
      <c r="B757" s="37" t="str">
        <f>Filières!$G$21</f>
        <v>Sociale</v>
      </c>
      <c r="C757" s="37" t="str">
        <f>Grades!$A$49</f>
        <v>Agent_social</v>
      </c>
      <c r="D757" s="37" t="str">
        <f>Grades!$A$51</f>
        <v>Agent social principal de 2ème classe</v>
      </c>
      <c r="E757" s="36" t="s">
        <v>191</v>
      </c>
      <c r="F757" s="36">
        <v>486</v>
      </c>
    </row>
    <row r="758" spans="1:6" x14ac:dyDescent="0.25">
      <c r="A758" s="49" t="str">
        <f t="shared" si="14"/>
        <v>Agent social principal de 2ème classe 11e échelon</v>
      </c>
      <c r="B758" s="37" t="str">
        <f>Filières!$G$21</f>
        <v>Sociale</v>
      </c>
      <c r="C758" s="37" t="str">
        <f>Grades!$A$49</f>
        <v>Agent_social</v>
      </c>
      <c r="D758" s="37" t="str">
        <f>Grades!$A$51</f>
        <v>Agent social principal de 2ème classe</v>
      </c>
      <c r="E758" s="36" t="s">
        <v>180</v>
      </c>
      <c r="F758" s="36">
        <v>473</v>
      </c>
    </row>
    <row r="759" spans="1:6" x14ac:dyDescent="0.25">
      <c r="A759" s="49" t="str">
        <f t="shared" si="14"/>
        <v>Agent social principal de 2ème classe 10e échelon</v>
      </c>
      <c r="B759" s="37" t="str">
        <f>Filières!$G$21</f>
        <v>Sociale</v>
      </c>
      <c r="C759" s="37" t="str">
        <f>Grades!$A$49</f>
        <v>Agent_social</v>
      </c>
      <c r="D759" s="37" t="str">
        <f>Grades!$A$51</f>
        <v>Agent social principal de 2ème classe</v>
      </c>
      <c r="E759" s="36" t="s">
        <v>181</v>
      </c>
      <c r="F759" s="36">
        <v>461</v>
      </c>
    </row>
    <row r="760" spans="1:6" x14ac:dyDescent="0.25">
      <c r="A760" s="49" t="str">
        <f t="shared" si="14"/>
        <v>Agent social principal de 2ème classe 9e échelon</v>
      </c>
      <c r="B760" s="37" t="str">
        <f>Filières!$G$21</f>
        <v>Sociale</v>
      </c>
      <c r="C760" s="37" t="str">
        <f>Grades!$A$49</f>
        <v>Agent_social</v>
      </c>
      <c r="D760" s="37" t="str">
        <f>Grades!$A$51</f>
        <v>Agent social principal de 2ème classe</v>
      </c>
      <c r="E760" s="36" t="s">
        <v>182</v>
      </c>
      <c r="F760" s="36">
        <v>446</v>
      </c>
    </row>
    <row r="761" spans="1:6" x14ac:dyDescent="0.25">
      <c r="A761" s="49" t="str">
        <f t="shared" si="14"/>
        <v>Agent social principal de 2ème classe 8e échelon</v>
      </c>
      <c r="B761" s="37" t="str">
        <f>Filières!$G$21</f>
        <v>Sociale</v>
      </c>
      <c r="C761" s="37" t="str">
        <f>Grades!$A$49</f>
        <v>Agent_social</v>
      </c>
      <c r="D761" s="37" t="str">
        <f>Grades!$A$51</f>
        <v>Agent social principal de 2ème classe</v>
      </c>
      <c r="E761" s="36" t="s">
        <v>183</v>
      </c>
      <c r="F761" s="36">
        <v>430</v>
      </c>
    </row>
    <row r="762" spans="1:6" x14ac:dyDescent="0.25">
      <c r="A762" s="49" t="str">
        <f t="shared" si="14"/>
        <v>Agent social principal de 2ème classe 7e échelon</v>
      </c>
      <c r="B762" s="37" t="str">
        <f>Filières!$G$21</f>
        <v>Sociale</v>
      </c>
      <c r="C762" s="37" t="str">
        <f>Grades!$A$49</f>
        <v>Agent_social</v>
      </c>
      <c r="D762" s="37" t="str">
        <f>Grades!$A$51</f>
        <v>Agent social principal de 2ème classe</v>
      </c>
      <c r="E762" s="36" t="s">
        <v>184</v>
      </c>
      <c r="F762" s="36">
        <v>416</v>
      </c>
    </row>
    <row r="763" spans="1:6" x14ac:dyDescent="0.25">
      <c r="A763" s="49" t="str">
        <f t="shared" si="14"/>
        <v>Agent social principal de 2ème classe 6e échelon</v>
      </c>
      <c r="B763" s="37" t="str">
        <f>Filières!$G$21</f>
        <v>Sociale</v>
      </c>
      <c r="C763" s="37" t="str">
        <f>Grades!$A$49</f>
        <v>Agent_social</v>
      </c>
      <c r="D763" s="37" t="str">
        <f>Grades!$A$51</f>
        <v>Agent social principal de 2ème classe</v>
      </c>
      <c r="E763" s="36" t="s">
        <v>185</v>
      </c>
      <c r="F763" s="36">
        <v>404</v>
      </c>
    </row>
    <row r="764" spans="1:6" x14ac:dyDescent="0.25">
      <c r="A764" s="49" t="str">
        <f t="shared" si="14"/>
        <v>Agent social principal de 2ème classe 5e échelon</v>
      </c>
      <c r="B764" s="37" t="str">
        <f>Filières!$G$21</f>
        <v>Sociale</v>
      </c>
      <c r="C764" s="37" t="str">
        <f>Grades!$A$49</f>
        <v>Agent_social</v>
      </c>
      <c r="D764" s="37" t="str">
        <f>Grades!$A$51</f>
        <v>Agent social principal de 2ème classe</v>
      </c>
      <c r="E764" s="36" t="s">
        <v>186</v>
      </c>
      <c r="F764" s="36">
        <v>396</v>
      </c>
    </row>
    <row r="765" spans="1:6" x14ac:dyDescent="0.25">
      <c r="A765" s="49" t="str">
        <f t="shared" si="14"/>
        <v>Agent social principal de 2ème classe 4e échelon</v>
      </c>
      <c r="B765" s="37" t="str">
        <f>Filières!$G$21</f>
        <v>Sociale</v>
      </c>
      <c r="C765" s="37" t="str">
        <f>Grades!$A$49</f>
        <v>Agent_social</v>
      </c>
      <c r="D765" s="37" t="str">
        <f>Grades!$A$51</f>
        <v>Agent social principal de 2ème classe</v>
      </c>
      <c r="E765" s="36" t="s">
        <v>187</v>
      </c>
      <c r="F765" s="36">
        <v>387</v>
      </c>
    </row>
    <row r="766" spans="1:6" x14ac:dyDescent="0.25">
      <c r="A766" s="49" t="str">
        <f t="shared" si="14"/>
        <v>Agent social principal de 2ème classe 3e échelon</v>
      </c>
      <c r="B766" s="37" t="str">
        <f>Filières!$G$21</f>
        <v>Sociale</v>
      </c>
      <c r="C766" s="37" t="str">
        <f>Grades!$A$49</f>
        <v>Agent_social</v>
      </c>
      <c r="D766" s="37" t="str">
        <f>Grades!$A$51</f>
        <v>Agent social principal de 2ème classe</v>
      </c>
      <c r="E766" s="36" t="s">
        <v>188</v>
      </c>
      <c r="F766" s="36">
        <v>376</v>
      </c>
    </row>
    <row r="767" spans="1:6" x14ac:dyDescent="0.25">
      <c r="A767" s="49" t="str">
        <f t="shared" si="14"/>
        <v>Agent social principal de 2ème classe 2e échelon</v>
      </c>
      <c r="B767" s="37" t="str">
        <f>Filières!$G$21</f>
        <v>Sociale</v>
      </c>
      <c r="C767" s="37" t="str">
        <f>Grades!$A$49</f>
        <v>Agent_social</v>
      </c>
      <c r="D767" s="37" t="str">
        <f>Grades!$A$51</f>
        <v>Agent social principal de 2ème classe</v>
      </c>
      <c r="E767" s="36" t="s">
        <v>189</v>
      </c>
      <c r="F767" s="36">
        <v>371</v>
      </c>
    </row>
    <row r="768" spans="1:6" x14ac:dyDescent="0.25">
      <c r="A768" s="49" t="str">
        <f t="shared" si="14"/>
        <v>Agent social principal de 2ème classe 1er échelon</v>
      </c>
      <c r="B768" s="37" t="str">
        <f>Filières!$G$21</f>
        <v>Sociale</v>
      </c>
      <c r="C768" s="37" t="str">
        <f>Grades!$A$49</f>
        <v>Agent_social</v>
      </c>
      <c r="D768" s="37" t="str">
        <f>Grades!$A$51</f>
        <v>Agent social principal de 2ème classe</v>
      </c>
      <c r="E768" s="36" t="s">
        <v>190</v>
      </c>
      <c r="F768" s="36">
        <v>368</v>
      </c>
    </row>
    <row r="769" spans="1:6" x14ac:dyDescent="0.25">
      <c r="A769" s="49" t="str">
        <f t="shared" ref="A769:A831" si="15">D769&amp;" "&amp;E769</f>
        <v>Agent social principal de 1ère classe 10e échelon</v>
      </c>
      <c r="B769" s="37" t="str">
        <f>Filières!$G$21</f>
        <v>Sociale</v>
      </c>
      <c r="C769" s="37" t="str">
        <f>Grades!$A$49</f>
        <v>Agent_social</v>
      </c>
      <c r="D769" s="37" t="str">
        <f>Grades!$A$52</f>
        <v>Agent social principal de 1ère classe</v>
      </c>
      <c r="E769" s="36" t="s">
        <v>181</v>
      </c>
      <c r="F769" s="36">
        <v>558</v>
      </c>
    </row>
    <row r="770" spans="1:6" x14ac:dyDescent="0.25">
      <c r="A770" s="49" t="str">
        <f t="shared" si="15"/>
        <v>Agent social principal de 1ère classe 9e échelon</v>
      </c>
      <c r="B770" s="37" t="str">
        <f>Filières!$G$21</f>
        <v>Sociale</v>
      </c>
      <c r="C770" s="37" t="str">
        <f>Grades!$A$49</f>
        <v>Agent_social</v>
      </c>
      <c r="D770" s="37" t="str">
        <f>Grades!$A$52</f>
        <v>Agent social principal de 1ère classe</v>
      </c>
      <c r="E770" s="36" t="s">
        <v>182</v>
      </c>
      <c r="F770" s="36">
        <v>525</v>
      </c>
    </row>
    <row r="771" spans="1:6" x14ac:dyDescent="0.25">
      <c r="A771" s="49" t="str">
        <f t="shared" si="15"/>
        <v>Agent social principal de 1ère classe 8e échelon</v>
      </c>
      <c r="B771" s="37" t="str">
        <f>Filières!$G$21</f>
        <v>Sociale</v>
      </c>
      <c r="C771" s="37" t="str">
        <f>Grades!$A$49</f>
        <v>Agent_social</v>
      </c>
      <c r="D771" s="37" t="str">
        <f>Grades!$A$52</f>
        <v>Agent social principal de 1ère classe</v>
      </c>
      <c r="E771" s="36" t="s">
        <v>183</v>
      </c>
      <c r="F771" s="36">
        <v>499</v>
      </c>
    </row>
    <row r="772" spans="1:6" x14ac:dyDescent="0.25">
      <c r="A772" s="49" t="str">
        <f t="shared" si="15"/>
        <v>Agent social principal de 1ère classe 7e échelon</v>
      </c>
      <c r="B772" s="37" t="str">
        <f>Filières!$G$21</f>
        <v>Sociale</v>
      </c>
      <c r="C772" s="37" t="str">
        <f>Grades!$A$49</f>
        <v>Agent_social</v>
      </c>
      <c r="D772" s="37" t="str">
        <f>Grades!$A$52</f>
        <v>Agent social principal de 1ère classe</v>
      </c>
      <c r="E772" s="36" t="s">
        <v>184</v>
      </c>
      <c r="F772" s="36">
        <v>478</v>
      </c>
    </row>
    <row r="773" spans="1:6" x14ac:dyDescent="0.25">
      <c r="A773" s="49" t="str">
        <f t="shared" si="15"/>
        <v>Agent social principal de 1ère classe 6e échelon</v>
      </c>
      <c r="B773" s="37" t="str">
        <f>Filières!$G$21</f>
        <v>Sociale</v>
      </c>
      <c r="C773" s="37" t="str">
        <f>Grades!$A$49</f>
        <v>Agent_social</v>
      </c>
      <c r="D773" s="37" t="str">
        <f>Grades!$A$52</f>
        <v>Agent social principal de 1ère classe</v>
      </c>
      <c r="E773" s="36" t="s">
        <v>185</v>
      </c>
      <c r="F773" s="36">
        <v>460</v>
      </c>
    </row>
    <row r="774" spans="1:6" x14ac:dyDescent="0.25">
      <c r="A774" s="49" t="str">
        <f t="shared" si="15"/>
        <v>Agent social principal de 1ère classe 5e échelon</v>
      </c>
      <c r="B774" s="37" t="str">
        <f>Filières!$G$21</f>
        <v>Sociale</v>
      </c>
      <c r="C774" s="37" t="str">
        <f>Grades!$A$49</f>
        <v>Agent_social</v>
      </c>
      <c r="D774" s="37" t="str">
        <f>Grades!$A$52</f>
        <v>Agent social principal de 1ère classe</v>
      </c>
      <c r="E774" s="36" t="s">
        <v>186</v>
      </c>
      <c r="F774" s="36">
        <v>448</v>
      </c>
    </row>
    <row r="775" spans="1:6" x14ac:dyDescent="0.25">
      <c r="A775" s="49" t="str">
        <f t="shared" si="15"/>
        <v>Agent social principal de 1ère classe 4e échelon</v>
      </c>
      <c r="B775" s="37" t="str">
        <f>Filières!$G$21</f>
        <v>Sociale</v>
      </c>
      <c r="C775" s="37" t="str">
        <f>Grades!$A$49</f>
        <v>Agent_social</v>
      </c>
      <c r="D775" s="37" t="str">
        <f>Grades!$A$52</f>
        <v>Agent social principal de 1ère classe</v>
      </c>
      <c r="E775" s="36" t="s">
        <v>187</v>
      </c>
      <c r="F775" s="36">
        <v>430</v>
      </c>
    </row>
    <row r="776" spans="1:6" x14ac:dyDescent="0.25">
      <c r="A776" s="49" t="str">
        <f t="shared" si="15"/>
        <v>Agent social principal de 1ère classe 3e échelon</v>
      </c>
      <c r="B776" s="37" t="str">
        <f>Filières!$G$21</f>
        <v>Sociale</v>
      </c>
      <c r="C776" s="37" t="str">
        <f>Grades!$A$49</f>
        <v>Agent_social</v>
      </c>
      <c r="D776" s="37" t="str">
        <f>Grades!$A$52</f>
        <v>Agent social principal de 1ère classe</v>
      </c>
      <c r="E776" s="36" t="s">
        <v>188</v>
      </c>
      <c r="F776" s="36">
        <v>412</v>
      </c>
    </row>
    <row r="777" spans="1:6" x14ac:dyDescent="0.25">
      <c r="A777" s="49" t="str">
        <f t="shared" si="15"/>
        <v>Agent social principal de 1ère classe 2e échelon</v>
      </c>
      <c r="B777" s="37" t="str">
        <f>Filières!$G$21</f>
        <v>Sociale</v>
      </c>
      <c r="C777" s="37" t="str">
        <f>Grades!$A$49</f>
        <v>Agent_social</v>
      </c>
      <c r="D777" s="37" t="str">
        <f>Grades!$A$52</f>
        <v>Agent social principal de 1ère classe</v>
      </c>
      <c r="E777" s="36" t="s">
        <v>189</v>
      </c>
      <c r="F777" s="36">
        <v>397</v>
      </c>
    </row>
    <row r="778" spans="1:6" x14ac:dyDescent="0.25">
      <c r="A778" s="49" t="str">
        <f t="shared" si="15"/>
        <v>Agent social principal de 1ère classe 1er échelon</v>
      </c>
      <c r="B778" s="37" t="str">
        <f>Filières!$G$21</f>
        <v>Sociale</v>
      </c>
      <c r="C778" s="37" t="str">
        <f>Grades!$A$49</f>
        <v>Agent_social</v>
      </c>
      <c r="D778" s="37" t="str">
        <f>Grades!$A$52</f>
        <v>Agent social principal de 1ère classe</v>
      </c>
      <c r="E778" s="36" t="s">
        <v>190</v>
      </c>
      <c r="F778" s="36">
        <v>388</v>
      </c>
    </row>
    <row r="779" spans="1:6" ht="30" x14ac:dyDescent="0.25">
      <c r="A779" s="49" t="str">
        <f t="shared" si="15"/>
        <v>Agent spécialisé principal de 2ème classe des écoles maternelles 12e échelon</v>
      </c>
      <c r="B779" s="37" t="str">
        <f>Filières!$G$21</f>
        <v>Sociale</v>
      </c>
      <c r="C779" s="37" t="str">
        <f>Grades!$C$49</f>
        <v>Agent_spécialisé_écoles_maternelles</v>
      </c>
      <c r="D779" s="37" t="str">
        <f>Grades!$C$50</f>
        <v>Agent spécialisé principal de 2ème classe des écoles maternelles</v>
      </c>
      <c r="E779" s="36" t="s">
        <v>191</v>
      </c>
      <c r="F779" s="36">
        <v>486</v>
      </c>
    </row>
    <row r="780" spans="1:6" ht="30" x14ac:dyDescent="0.25">
      <c r="A780" s="49" t="str">
        <f t="shared" si="15"/>
        <v>Agent spécialisé principal de 2ème classe des écoles maternelles 11e échelon</v>
      </c>
      <c r="B780" s="37" t="str">
        <f>Filières!$G$21</f>
        <v>Sociale</v>
      </c>
      <c r="C780" s="37" t="str">
        <f>Grades!$C$49</f>
        <v>Agent_spécialisé_écoles_maternelles</v>
      </c>
      <c r="D780" s="37" t="str">
        <f>Grades!$C$50</f>
        <v>Agent spécialisé principal de 2ème classe des écoles maternelles</v>
      </c>
      <c r="E780" s="36" t="s">
        <v>180</v>
      </c>
      <c r="F780" s="36">
        <v>473</v>
      </c>
    </row>
    <row r="781" spans="1:6" ht="30" x14ac:dyDescent="0.25">
      <c r="A781" s="49" t="str">
        <f t="shared" si="15"/>
        <v>Agent spécialisé principal de 2ème classe des écoles maternelles 10e échelon</v>
      </c>
      <c r="B781" s="37" t="str">
        <f>Filières!$G$21</f>
        <v>Sociale</v>
      </c>
      <c r="C781" s="37" t="str">
        <f>Grades!$C$49</f>
        <v>Agent_spécialisé_écoles_maternelles</v>
      </c>
      <c r="D781" s="37" t="str">
        <f>Grades!$C$50</f>
        <v>Agent spécialisé principal de 2ème classe des écoles maternelles</v>
      </c>
      <c r="E781" s="36" t="s">
        <v>181</v>
      </c>
      <c r="F781" s="36">
        <v>461</v>
      </c>
    </row>
    <row r="782" spans="1:6" ht="30" x14ac:dyDescent="0.25">
      <c r="A782" s="49" t="str">
        <f t="shared" si="15"/>
        <v>Agent spécialisé principal de 2ème classe des écoles maternelles 9e échelon</v>
      </c>
      <c r="B782" s="37" t="str">
        <f>Filières!$G$21</f>
        <v>Sociale</v>
      </c>
      <c r="C782" s="37" t="str">
        <f>Grades!$C$49</f>
        <v>Agent_spécialisé_écoles_maternelles</v>
      </c>
      <c r="D782" s="37" t="str">
        <f>Grades!$C$50</f>
        <v>Agent spécialisé principal de 2ème classe des écoles maternelles</v>
      </c>
      <c r="E782" s="36" t="s">
        <v>182</v>
      </c>
      <c r="F782" s="36">
        <v>446</v>
      </c>
    </row>
    <row r="783" spans="1:6" ht="30" x14ac:dyDescent="0.25">
      <c r="A783" s="49" t="str">
        <f t="shared" si="15"/>
        <v>Agent spécialisé principal de 2ème classe des écoles maternelles 8e échelon</v>
      </c>
      <c r="B783" s="37" t="str">
        <f>Filières!$G$21</f>
        <v>Sociale</v>
      </c>
      <c r="C783" s="37" t="str">
        <f>Grades!$C$49</f>
        <v>Agent_spécialisé_écoles_maternelles</v>
      </c>
      <c r="D783" s="37" t="str">
        <f>Grades!$C$50</f>
        <v>Agent spécialisé principal de 2ème classe des écoles maternelles</v>
      </c>
      <c r="E783" s="36" t="s">
        <v>183</v>
      </c>
      <c r="F783" s="36">
        <v>430</v>
      </c>
    </row>
    <row r="784" spans="1:6" ht="30" x14ac:dyDescent="0.25">
      <c r="A784" s="49" t="str">
        <f t="shared" si="15"/>
        <v>Agent spécialisé principal de 2ème classe des écoles maternelles 7e échelon</v>
      </c>
      <c r="B784" s="37" t="str">
        <f>Filières!$G$21</f>
        <v>Sociale</v>
      </c>
      <c r="C784" s="37" t="str">
        <f>Grades!$C$49</f>
        <v>Agent_spécialisé_écoles_maternelles</v>
      </c>
      <c r="D784" s="37" t="str">
        <f>Grades!$C$50</f>
        <v>Agent spécialisé principal de 2ème classe des écoles maternelles</v>
      </c>
      <c r="E784" s="36" t="s">
        <v>184</v>
      </c>
      <c r="F784" s="36">
        <v>416</v>
      </c>
    </row>
    <row r="785" spans="1:6" ht="30" x14ac:dyDescent="0.25">
      <c r="A785" s="49" t="str">
        <f t="shared" si="15"/>
        <v>Agent spécialisé principal de 2ème classe des écoles maternelles 6e échelon</v>
      </c>
      <c r="B785" s="37" t="str">
        <f>Filières!$G$21</f>
        <v>Sociale</v>
      </c>
      <c r="C785" s="37" t="str">
        <f>Grades!$C$49</f>
        <v>Agent_spécialisé_écoles_maternelles</v>
      </c>
      <c r="D785" s="37" t="str">
        <f>Grades!$C$50</f>
        <v>Agent spécialisé principal de 2ème classe des écoles maternelles</v>
      </c>
      <c r="E785" s="36" t="s">
        <v>185</v>
      </c>
      <c r="F785" s="36">
        <v>404</v>
      </c>
    </row>
    <row r="786" spans="1:6" ht="30" x14ac:dyDescent="0.25">
      <c r="A786" s="49" t="str">
        <f t="shared" si="15"/>
        <v>Agent spécialisé principal de 2ème classe des écoles maternelles 5e échelon</v>
      </c>
      <c r="B786" s="37" t="str">
        <f>Filières!$G$21</f>
        <v>Sociale</v>
      </c>
      <c r="C786" s="37" t="str">
        <f>Grades!$C$49</f>
        <v>Agent_spécialisé_écoles_maternelles</v>
      </c>
      <c r="D786" s="37" t="str">
        <f>Grades!$C$50</f>
        <v>Agent spécialisé principal de 2ème classe des écoles maternelles</v>
      </c>
      <c r="E786" s="36" t="s">
        <v>186</v>
      </c>
      <c r="F786" s="36">
        <v>396</v>
      </c>
    </row>
    <row r="787" spans="1:6" ht="30" x14ac:dyDescent="0.25">
      <c r="A787" s="49" t="str">
        <f t="shared" si="15"/>
        <v>Agent spécialisé principal de 2ème classe des écoles maternelles 4e échelon</v>
      </c>
      <c r="B787" s="37" t="str">
        <f>Filières!$G$21</f>
        <v>Sociale</v>
      </c>
      <c r="C787" s="37" t="str">
        <f>Grades!$C$49</f>
        <v>Agent_spécialisé_écoles_maternelles</v>
      </c>
      <c r="D787" s="37" t="str">
        <f>Grades!$C$50</f>
        <v>Agent spécialisé principal de 2ème classe des écoles maternelles</v>
      </c>
      <c r="E787" s="36" t="s">
        <v>187</v>
      </c>
      <c r="F787" s="36">
        <v>387</v>
      </c>
    </row>
    <row r="788" spans="1:6" ht="30" x14ac:dyDescent="0.25">
      <c r="A788" s="49" t="str">
        <f t="shared" si="15"/>
        <v>Agent spécialisé principal de 2ème classe des écoles maternelles 3e échelon</v>
      </c>
      <c r="B788" s="37" t="str">
        <f>Filières!$G$21</f>
        <v>Sociale</v>
      </c>
      <c r="C788" s="37" t="str">
        <f>Grades!$C$49</f>
        <v>Agent_spécialisé_écoles_maternelles</v>
      </c>
      <c r="D788" s="37" t="str">
        <f>Grades!$C$50</f>
        <v>Agent spécialisé principal de 2ème classe des écoles maternelles</v>
      </c>
      <c r="E788" s="36" t="s">
        <v>188</v>
      </c>
      <c r="F788" s="36">
        <v>376</v>
      </c>
    </row>
    <row r="789" spans="1:6" ht="30" x14ac:dyDescent="0.25">
      <c r="A789" s="49" t="str">
        <f t="shared" si="15"/>
        <v>Agent spécialisé principal de 2ème classe des écoles maternelles 2e échelon</v>
      </c>
      <c r="B789" s="37" t="str">
        <f>Filières!$G$21</f>
        <v>Sociale</v>
      </c>
      <c r="C789" s="37" t="str">
        <f>Grades!$C$49</f>
        <v>Agent_spécialisé_écoles_maternelles</v>
      </c>
      <c r="D789" s="37" t="str">
        <f>Grades!$C$50</f>
        <v>Agent spécialisé principal de 2ème classe des écoles maternelles</v>
      </c>
      <c r="E789" s="36" t="s">
        <v>189</v>
      </c>
      <c r="F789" s="36">
        <v>371</v>
      </c>
    </row>
    <row r="790" spans="1:6" ht="30" x14ac:dyDescent="0.25">
      <c r="A790" s="49" t="str">
        <f t="shared" si="15"/>
        <v>Agent spécialisé principal de 2ème classe des écoles maternelles 1er échelon</v>
      </c>
      <c r="B790" s="37" t="str">
        <f>Filières!$G$21</f>
        <v>Sociale</v>
      </c>
      <c r="C790" s="37" t="str">
        <f>Grades!$C$49</f>
        <v>Agent_spécialisé_écoles_maternelles</v>
      </c>
      <c r="D790" s="37" t="str">
        <f>Grades!$C$50</f>
        <v>Agent spécialisé principal de 2ème classe des écoles maternelles</v>
      </c>
      <c r="E790" s="36" t="s">
        <v>190</v>
      </c>
      <c r="F790" s="36">
        <v>368</v>
      </c>
    </row>
    <row r="791" spans="1:6" ht="30" x14ac:dyDescent="0.25">
      <c r="A791" s="49" t="str">
        <f t="shared" si="15"/>
        <v>Agent spécialisé principal de 1ère classe des écoles maternelles 10e échelon</v>
      </c>
      <c r="B791" s="37" t="str">
        <f>Filières!$G$21</f>
        <v>Sociale</v>
      </c>
      <c r="C791" s="37" t="str">
        <f>Grades!$C$49</f>
        <v>Agent_spécialisé_écoles_maternelles</v>
      </c>
      <c r="D791" s="37" t="str">
        <f>Grades!$C$51</f>
        <v>Agent spécialisé principal de 1ère classe des écoles maternelles</v>
      </c>
      <c r="E791" s="36" t="s">
        <v>181</v>
      </c>
      <c r="F791" s="36">
        <v>558</v>
      </c>
    </row>
    <row r="792" spans="1:6" ht="30" x14ac:dyDescent="0.25">
      <c r="A792" s="49" t="str">
        <f t="shared" si="15"/>
        <v>Agent spécialisé principal de 1ère classe des écoles maternelles 9e échelon</v>
      </c>
      <c r="B792" s="37" t="str">
        <f>Filières!$G$21</f>
        <v>Sociale</v>
      </c>
      <c r="C792" s="37" t="str">
        <f>Grades!$C$49</f>
        <v>Agent_spécialisé_écoles_maternelles</v>
      </c>
      <c r="D792" s="37" t="str">
        <f>Grades!$C$51</f>
        <v>Agent spécialisé principal de 1ère classe des écoles maternelles</v>
      </c>
      <c r="E792" s="36" t="s">
        <v>182</v>
      </c>
      <c r="F792" s="36">
        <v>525</v>
      </c>
    </row>
    <row r="793" spans="1:6" ht="30" x14ac:dyDescent="0.25">
      <c r="A793" s="49" t="str">
        <f t="shared" si="15"/>
        <v>Agent spécialisé principal de 1ère classe des écoles maternelles 8e échelon</v>
      </c>
      <c r="B793" s="37" t="str">
        <f>Filières!$G$21</f>
        <v>Sociale</v>
      </c>
      <c r="C793" s="37" t="str">
        <f>Grades!$C$49</f>
        <v>Agent_spécialisé_écoles_maternelles</v>
      </c>
      <c r="D793" s="37" t="str">
        <f>Grades!$C$51</f>
        <v>Agent spécialisé principal de 1ère classe des écoles maternelles</v>
      </c>
      <c r="E793" s="36" t="s">
        <v>183</v>
      </c>
      <c r="F793" s="36">
        <v>499</v>
      </c>
    </row>
    <row r="794" spans="1:6" ht="30" x14ac:dyDescent="0.25">
      <c r="A794" s="49" t="str">
        <f t="shared" si="15"/>
        <v>Agent spécialisé principal de 1ère classe des écoles maternelles 7e échelon</v>
      </c>
      <c r="B794" s="37" t="str">
        <f>Filières!$G$21</f>
        <v>Sociale</v>
      </c>
      <c r="C794" s="37" t="str">
        <f>Grades!$C$49</f>
        <v>Agent_spécialisé_écoles_maternelles</v>
      </c>
      <c r="D794" s="37" t="str">
        <f>Grades!$C$51</f>
        <v>Agent spécialisé principal de 1ère classe des écoles maternelles</v>
      </c>
      <c r="E794" s="36" t="s">
        <v>184</v>
      </c>
      <c r="F794" s="36">
        <v>478</v>
      </c>
    </row>
    <row r="795" spans="1:6" ht="30" x14ac:dyDescent="0.25">
      <c r="A795" s="49" t="str">
        <f t="shared" si="15"/>
        <v>Agent spécialisé principal de 1ère classe des écoles maternelles 6e échelon</v>
      </c>
      <c r="B795" s="37" t="str">
        <f>Filières!$G$21</f>
        <v>Sociale</v>
      </c>
      <c r="C795" s="37" t="str">
        <f>Grades!$C$49</f>
        <v>Agent_spécialisé_écoles_maternelles</v>
      </c>
      <c r="D795" s="37" t="str">
        <f>Grades!$C$51</f>
        <v>Agent spécialisé principal de 1ère classe des écoles maternelles</v>
      </c>
      <c r="E795" s="36" t="s">
        <v>185</v>
      </c>
      <c r="F795" s="36">
        <v>460</v>
      </c>
    </row>
    <row r="796" spans="1:6" ht="30" x14ac:dyDescent="0.25">
      <c r="A796" s="49" t="str">
        <f t="shared" si="15"/>
        <v>Agent spécialisé principal de 1ère classe des écoles maternelles 5e échelon</v>
      </c>
      <c r="B796" s="37" t="str">
        <f>Filières!$G$21</f>
        <v>Sociale</v>
      </c>
      <c r="C796" s="37" t="str">
        <f>Grades!$C$49</f>
        <v>Agent_spécialisé_écoles_maternelles</v>
      </c>
      <c r="D796" s="37" t="str">
        <f>Grades!$C$51</f>
        <v>Agent spécialisé principal de 1ère classe des écoles maternelles</v>
      </c>
      <c r="E796" s="36" t="s">
        <v>186</v>
      </c>
      <c r="F796" s="36">
        <v>448</v>
      </c>
    </row>
    <row r="797" spans="1:6" ht="30" x14ac:dyDescent="0.25">
      <c r="A797" s="49" t="str">
        <f t="shared" si="15"/>
        <v>Agent spécialisé principal de 1ère classe des écoles maternelles 4e échelon</v>
      </c>
      <c r="B797" s="37" t="str">
        <f>Filières!$G$21</f>
        <v>Sociale</v>
      </c>
      <c r="C797" s="37" t="str">
        <f>Grades!$C$49</f>
        <v>Agent_spécialisé_écoles_maternelles</v>
      </c>
      <c r="D797" s="37" t="str">
        <f>Grades!$C$51</f>
        <v>Agent spécialisé principal de 1ère classe des écoles maternelles</v>
      </c>
      <c r="E797" s="36" t="s">
        <v>187</v>
      </c>
      <c r="F797" s="36">
        <v>430</v>
      </c>
    </row>
    <row r="798" spans="1:6" ht="30" x14ac:dyDescent="0.25">
      <c r="A798" s="49" t="str">
        <f t="shared" si="15"/>
        <v>Agent spécialisé principal de 1ère classe des écoles maternelles 3e échelon</v>
      </c>
      <c r="B798" s="37" t="str">
        <f>Filières!$G$21</f>
        <v>Sociale</v>
      </c>
      <c r="C798" s="37" t="str">
        <f>Grades!$C$49</f>
        <v>Agent_spécialisé_écoles_maternelles</v>
      </c>
      <c r="D798" s="37" t="str">
        <f>Grades!$C$51</f>
        <v>Agent spécialisé principal de 1ère classe des écoles maternelles</v>
      </c>
      <c r="E798" s="36" t="s">
        <v>188</v>
      </c>
      <c r="F798" s="36">
        <v>412</v>
      </c>
    </row>
    <row r="799" spans="1:6" ht="30" x14ac:dyDescent="0.25">
      <c r="A799" s="49" t="str">
        <f t="shared" si="15"/>
        <v>Agent spécialisé principal de 1ère classe des écoles maternelles 2e échelon</v>
      </c>
      <c r="B799" s="37" t="str">
        <f>Filières!$G$21</f>
        <v>Sociale</v>
      </c>
      <c r="C799" s="37" t="str">
        <f>Grades!$C$49</f>
        <v>Agent_spécialisé_écoles_maternelles</v>
      </c>
      <c r="D799" s="37" t="str">
        <f>Grades!$C$51</f>
        <v>Agent spécialisé principal de 1ère classe des écoles maternelles</v>
      </c>
      <c r="E799" s="36" t="s">
        <v>189</v>
      </c>
      <c r="F799" s="36">
        <v>397</v>
      </c>
    </row>
    <row r="800" spans="1:6" ht="30" x14ac:dyDescent="0.25">
      <c r="A800" s="49" t="str">
        <f t="shared" si="15"/>
        <v>Agent spécialisé principal de 1ère classe des écoles maternelles 1er échelon</v>
      </c>
      <c r="B800" s="37" t="str">
        <f>Filières!$G$21</f>
        <v>Sociale</v>
      </c>
      <c r="C800" s="37" t="str">
        <f>Grades!$C$49</f>
        <v>Agent_spécialisé_écoles_maternelles</v>
      </c>
      <c r="D800" s="37" t="str">
        <f>Grades!$C$51</f>
        <v>Agent spécialisé principal de 1ère classe des écoles maternelles</v>
      </c>
      <c r="E800" s="36" t="s">
        <v>190</v>
      </c>
      <c r="F800" s="36">
        <v>388</v>
      </c>
    </row>
    <row r="801" spans="1:6" x14ac:dyDescent="0.25">
      <c r="A801" s="49" t="str">
        <f t="shared" si="15"/>
        <v>Moniteur-éducateur et intervenant familial 13e échelon</v>
      </c>
      <c r="B801" s="37" t="str">
        <f>Filières!$G$21</f>
        <v>Sociale</v>
      </c>
      <c r="C801" s="37" t="str">
        <f>Grades!$E$49</f>
        <v>Moniteur_éducateur_intervenant_familial</v>
      </c>
      <c r="D801" s="37" t="str">
        <f>Grades!$E$50</f>
        <v>Moniteur-éducateur et intervenant familial</v>
      </c>
      <c r="E801" s="36" t="s">
        <v>192</v>
      </c>
      <c r="F801" s="36">
        <v>597</v>
      </c>
    </row>
    <row r="802" spans="1:6" x14ac:dyDescent="0.25">
      <c r="A802" s="49" t="str">
        <f t="shared" si="15"/>
        <v>Moniteur-éducateur et intervenant familial 12e échelon</v>
      </c>
      <c r="B802" s="37" t="str">
        <f>Filières!$G$21</f>
        <v>Sociale</v>
      </c>
      <c r="C802" s="37" t="str">
        <f>Grades!$E$49</f>
        <v>Moniteur_éducateur_intervenant_familial</v>
      </c>
      <c r="D802" s="37" t="str">
        <f>Grades!$E$50</f>
        <v>Moniteur-éducateur et intervenant familial</v>
      </c>
      <c r="E802" s="36" t="s">
        <v>191</v>
      </c>
      <c r="F802" s="36">
        <v>563</v>
      </c>
    </row>
    <row r="803" spans="1:6" x14ac:dyDescent="0.25">
      <c r="A803" s="49" t="str">
        <f t="shared" si="15"/>
        <v>Moniteur-éducateur et intervenant familial 11e échelon</v>
      </c>
      <c r="B803" s="37" t="str">
        <f>Filières!$G$21</f>
        <v>Sociale</v>
      </c>
      <c r="C803" s="37" t="str">
        <f>Grades!$E$49</f>
        <v>Moniteur_éducateur_intervenant_familial</v>
      </c>
      <c r="D803" s="37" t="str">
        <f>Grades!$E$50</f>
        <v>Moniteur-éducateur et intervenant familial</v>
      </c>
      <c r="E803" s="36" t="s">
        <v>180</v>
      </c>
      <c r="F803" s="36">
        <v>538</v>
      </c>
    </row>
    <row r="804" spans="1:6" x14ac:dyDescent="0.25">
      <c r="A804" s="49" t="str">
        <f t="shared" si="15"/>
        <v>Moniteur-éducateur et intervenant familial 10e échelon</v>
      </c>
      <c r="B804" s="37" t="str">
        <f>Filières!$G$21</f>
        <v>Sociale</v>
      </c>
      <c r="C804" s="37" t="str">
        <f>Grades!$E$49</f>
        <v>Moniteur_éducateur_intervenant_familial</v>
      </c>
      <c r="D804" s="37" t="str">
        <f>Grades!$E$50</f>
        <v>Moniteur-éducateur et intervenant familial</v>
      </c>
      <c r="E804" s="36" t="s">
        <v>181</v>
      </c>
      <c r="F804" s="36">
        <v>513</v>
      </c>
    </row>
    <row r="805" spans="1:6" x14ac:dyDescent="0.25">
      <c r="A805" s="49" t="str">
        <f t="shared" si="15"/>
        <v>Moniteur-éducateur et intervenant familial 9e échelon</v>
      </c>
      <c r="B805" s="37" t="str">
        <f>Filières!$G$21</f>
        <v>Sociale</v>
      </c>
      <c r="C805" s="37" t="str">
        <f>Grades!$E$49</f>
        <v>Moniteur_éducateur_intervenant_familial</v>
      </c>
      <c r="D805" s="37" t="str">
        <f>Grades!$E$50</f>
        <v>Moniteur-éducateur et intervenant familial</v>
      </c>
      <c r="E805" s="36" t="s">
        <v>182</v>
      </c>
      <c r="F805" s="36">
        <v>500</v>
      </c>
    </row>
    <row r="806" spans="1:6" x14ac:dyDescent="0.25">
      <c r="A806" s="49" t="str">
        <f t="shared" si="15"/>
        <v>Moniteur-éducateur et intervenant familial 8e échelon</v>
      </c>
      <c r="B806" s="37" t="str">
        <f>Filières!$G$21</f>
        <v>Sociale</v>
      </c>
      <c r="C806" s="37" t="str">
        <f>Grades!$E$49</f>
        <v>Moniteur_éducateur_intervenant_familial</v>
      </c>
      <c r="D806" s="37" t="str">
        <f>Grades!$E$50</f>
        <v>Moniteur-éducateur et intervenant familial</v>
      </c>
      <c r="E806" s="36" t="s">
        <v>183</v>
      </c>
      <c r="F806" s="36">
        <v>478</v>
      </c>
    </row>
    <row r="807" spans="1:6" x14ac:dyDescent="0.25">
      <c r="A807" s="49" t="str">
        <f t="shared" si="15"/>
        <v>Moniteur-éducateur et intervenant familial 7e échelon</v>
      </c>
      <c r="B807" s="37" t="str">
        <f>Filières!$G$21</f>
        <v>Sociale</v>
      </c>
      <c r="C807" s="37" t="str">
        <f>Grades!$E$49</f>
        <v>Moniteur_éducateur_intervenant_familial</v>
      </c>
      <c r="D807" s="37" t="str">
        <f>Grades!$E$50</f>
        <v>Moniteur-éducateur et intervenant familial</v>
      </c>
      <c r="E807" s="36" t="s">
        <v>184</v>
      </c>
      <c r="F807" s="36">
        <v>452</v>
      </c>
    </row>
    <row r="808" spans="1:6" x14ac:dyDescent="0.25">
      <c r="A808" s="49" t="str">
        <f t="shared" si="15"/>
        <v>Moniteur-éducateur et intervenant familial 6e échelon</v>
      </c>
      <c r="B808" s="37" t="str">
        <f>Filières!$G$21</f>
        <v>Sociale</v>
      </c>
      <c r="C808" s="37" t="str">
        <f>Grades!$E$49</f>
        <v>Moniteur_éducateur_intervenant_familial</v>
      </c>
      <c r="D808" s="37" t="str">
        <f>Grades!$E$50</f>
        <v>Moniteur-éducateur et intervenant familial</v>
      </c>
      <c r="E808" s="36" t="s">
        <v>185</v>
      </c>
      <c r="F808" s="36">
        <v>431</v>
      </c>
    </row>
    <row r="809" spans="1:6" x14ac:dyDescent="0.25">
      <c r="A809" s="49" t="str">
        <f t="shared" si="15"/>
        <v>Moniteur-éducateur et intervenant familial 5e échelon</v>
      </c>
      <c r="B809" s="37" t="str">
        <f>Filières!$G$21</f>
        <v>Sociale</v>
      </c>
      <c r="C809" s="37" t="str">
        <f>Grades!$E$49</f>
        <v>Moniteur_éducateur_intervenant_familial</v>
      </c>
      <c r="D809" s="37" t="str">
        <f>Grades!$E$50</f>
        <v>Moniteur-éducateur et intervenant familial</v>
      </c>
      <c r="E809" s="36" t="s">
        <v>186</v>
      </c>
      <c r="F809" s="36">
        <v>415</v>
      </c>
    </row>
    <row r="810" spans="1:6" x14ac:dyDescent="0.25">
      <c r="A810" s="49" t="str">
        <f t="shared" si="15"/>
        <v>Moniteur-éducateur et intervenant familial 4e échelon</v>
      </c>
      <c r="B810" s="37" t="str">
        <f>Filières!$G$21</f>
        <v>Sociale</v>
      </c>
      <c r="C810" s="37" t="str">
        <f>Grades!$E$49</f>
        <v>Moniteur_éducateur_intervenant_familial</v>
      </c>
      <c r="D810" s="37" t="str">
        <f>Grades!$E$50</f>
        <v>Moniteur-éducateur et intervenant familial</v>
      </c>
      <c r="E810" s="36" t="s">
        <v>187</v>
      </c>
      <c r="F810" s="36">
        <v>401</v>
      </c>
    </row>
    <row r="811" spans="1:6" x14ac:dyDescent="0.25">
      <c r="A811" s="49" t="str">
        <f t="shared" si="15"/>
        <v>Moniteur-éducateur et intervenant familial 3e échelon</v>
      </c>
      <c r="B811" s="37" t="str">
        <f>Filières!$G$21</f>
        <v>Sociale</v>
      </c>
      <c r="C811" s="37" t="str">
        <f>Grades!$E$49</f>
        <v>Moniteur_éducateur_intervenant_familial</v>
      </c>
      <c r="D811" s="37" t="str">
        <f>Grades!$E$50</f>
        <v>Moniteur-éducateur et intervenant familial</v>
      </c>
      <c r="E811" s="36" t="s">
        <v>188</v>
      </c>
      <c r="F811" s="36">
        <v>397</v>
      </c>
    </row>
    <row r="812" spans="1:6" x14ac:dyDescent="0.25">
      <c r="A812" s="49" t="str">
        <f t="shared" si="15"/>
        <v>Moniteur-éducateur et intervenant familial 2e échelon</v>
      </c>
      <c r="B812" s="37" t="str">
        <f>Filières!$G$21</f>
        <v>Sociale</v>
      </c>
      <c r="C812" s="37" t="str">
        <f>Grades!$E$49</f>
        <v>Moniteur_éducateur_intervenant_familial</v>
      </c>
      <c r="D812" s="37" t="str">
        <f>Grades!$E$50</f>
        <v>Moniteur-éducateur et intervenant familial</v>
      </c>
      <c r="E812" s="36" t="s">
        <v>189</v>
      </c>
      <c r="F812" s="36">
        <v>395</v>
      </c>
    </row>
    <row r="813" spans="1:6" x14ac:dyDescent="0.25">
      <c r="A813" s="49" t="str">
        <f t="shared" si="15"/>
        <v>Moniteur-éducateur et intervenant familial 1er échelon</v>
      </c>
      <c r="B813" s="37" t="str">
        <f>Filières!$G$21</f>
        <v>Sociale</v>
      </c>
      <c r="C813" s="37" t="str">
        <f>Grades!$E$49</f>
        <v>Moniteur_éducateur_intervenant_familial</v>
      </c>
      <c r="D813" s="37" t="str">
        <f>Grades!$E$50</f>
        <v>Moniteur-éducateur et intervenant familial</v>
      </c>
      <c r="E813" s="36" t="s">
        <v>190</v>
      </c>
      <c r="F813" s="36">
        <v>389</v>
      </c>
    </row>
    <row r="814" spans="1:6" ht="30" x14ac:dyDescent="0.25">
      <c r="A814" s="49" t="str">
        <f t="shared" si="15"/>
        <v>Moniteur-éducateur et intervenant familial principal 12e échelon</v>
      </c>
      <c r="B814" s="37" t="str">
        <f>Filières!$G$21</f>
        <v>Sociale</v>
      </c>
      <c r="C814" s="37" t="str">
        <f>Grades!$E$49</f>
        <v>Moniteur_éducateur_intervenant_familial</v>
      </c>
      <c r="D814" s="37" t="str">
        <f>Grades!$E$51</f>
        <v>Moniteur-éducateur et intervenant familial principal</v>
      </c>
      <c r="E814" s="36" t="s">
        <v>191</v>
      </c>
      <c r="F814" s="36">
        <v>638</v>
      </c>
    </row>
    <row r="815" spans="1:6" ht="30" x14ac:dyDescent="0.25">
      <c r="A815" s="49" t="str">
        <f t="shared" si="15"/>
        <v>Moniteur-éducateur et intervenant familial principal 11e échelon</v>
      </c>
      <c r="B815" s="37" t="str">
        <f>Filières!$G$21</f>
        <v>Sociale</v>
      </c>
      <c r="C815" s="37" t="str">
        <f>Grades!$E$49</f>
        <v>Moniteur_éducateur_intervenant_familial</v>
      </c>
      <c r="D815" s="37" t="str">
        <f>Grades!$E$51</f>
        <v>Moniteur-éducateur et intervenant familial principal</v>
      </c>
      <c r="E815" s="36" t="s">
        <v>180</v>
      </c>
      <c r="F815" s="36">
        <v>599</v>
      </c>
    </row>
    <row r="816" spans="1:6" ht="30" x14ac:dyDescent="0.25">
      <c r="A816" s="49" t="str">
        <f t="shared" si="15"/>
        <v>Moniteur-éducateur et intervenant familial principal 10e échelon</v>
      </c>
      <c r="B816" s="37" t="str">
        <f>Filières!$G$21</f>
        <v>Sociale</v>
      </c>
      <c r="C816" s="37" t="str">
        <f>Grades!$E$49</f>
        <v>Moniteur_éducateur_intervenant_familial</v>
      </c>
      <c r="D816" s="37" t="str">
        <f>Grades!$E$51</f>
        <v>Moniteur-éducateur et intervenant familial principal</v>
      </c>
      <c r="E816" s="36" t="s">
        <v>181</v>
      </c>
      <c r="F816" s="36">
        <v>567</v>
      </c>
    </row>
    <row r="817" spans="1:6" ht="30" x14ac:dyDescent="0.25">
      <c r="A817" s="49" t="str">
        <f t="shared" si="15"/>
        <v>Moniteur-éducateur et intervenant familial principal 9e échelon</v>
      </c>
      <c r="B817" s="37" t="str">
        <f>Filières!$G$21</f>
        <v>Sociale</v>
      </c>
      <c r="C817" s="37" t="str">
        <f>Grades!$E$49</f>
        <v>Moniteur_éducateur_intervenant_familial</v>
      </c>
      <c r="D817" s="37" t="str">
        <f>Grades!$E$51</f>
        <v>Moniteur-éducateur et intervenant familial principal</v>
      </c>
      <c r="E817" s="36" t="s">
        <v>182</v>
      </c>
      <c r="F817" s="36">
        <v>542</v>
      </c>
    </row>
    <row r="818" spans="1:6" ht="30" x14ac:dyDescent="0.25">
      <c r="A818" s="49" t="str">
        <f t="shared" si="15"/>
        <v>Moniteur-éducateur et intervenant familial principal 8e échelon</v>
      </c>
      <c r="B818" s="37" t="str">
        <f>Filières!$G$21</f>
        <v>Sociale</v>
      </c>
      <c r="C818" s="37" t="str">
        <f>Grades!$E$49</f>
        <v>Moniteur_éducateur_intervenant_familial</v>
      </c>
      <c r="D818" s="37" t="str">
        <f>Grades!$E$51</f>
        <v>Moniteur-éducateur et intervenant familial principal</v>
      </c>
      <c r="E818" s="36" t="s">
        <v>183</v>
      </c>
      <c r="F818" s="36">
        <v>528</v>
      </c>
    </row>
    <row r="819" spans="1:6" ht="30" x14ac:dyDescent="0.25">
      <c r="A819" s="49" t="str">
        <f t="shared" si="15"/>
        <v>Moniteur-éducateur et intervenant familial principal 7e échelon</v>
      </c>
      <c r="B819" s="37" t="str">
        <f>Filières!$G$21</f>
        <v>Sociale</v>
      </c>
      <c r="C819" s="37" t="str">
        <f>Grades!$E$49</f>
        <v>Moniteur_éducateur_intervenant_familial</v>
      </c>
      <c r="D819" s="37" t="str">
        <f>Grades!$E$51</f>
        <v>Moniteur-éducateur et intervenant familial principal</v>
      </c>
      <c r="E819" s="36" t="s">
        <v>184</v>
      </c>
      <c r="F819" s="36">
        <v>506</v>
      </c>
    </row>
    <row r="820" spans="1:6" ht="30" x14ac:dyDescent="0.25">
      <c r="A820" s="49" t="str">
        <f t="shared" si="15"/>
        <v>Moniteur-éducateur et intervenant familial principal 6e échelon</v>
      </c>
      <c r="B820" s="37" t="str">
        <f>Filières!$G$21</f>
        <v>Sociale</v>
      </c>
      <c r="C820" s="37" t="str">
        <f>Grades!$E$49</f>
        <v>Moniteur_éducateur_intervenant_familial</v>
      </c>
      <c r="D820" s="37" t="str">
        <f>Grades!$E$51</f>
        <v>Moniteur-éducateur et intervenant familial principal</v>
      </c>
      <c r="E820" s="36" t="s">
        <v>185</v>
      </c>
      <c r="F820" s="36">
        <v>480</v>
      </c>
    </row>
    <row r="821" spans="1:6" ht="30" x14ac:dyDescent="0.25">
      <c r="A821" s="49" t="str">
        <f t="shared" si="15"/>
        <v>Moniteur-éducateur et intervenant familial principal 5e échelon</v>
      </c>
      <c r="B821" s="37" t="str">
        <f>Filières!$G$21</f>
        <v>Sociale</v>
      </c>
      <c r="C821" s="37" t="str">
        <f>Grades!$E$49</f>
        <v>Moniteur_éducateur_intervenant_familial</v>
      </c>
      <c r="D821" s="37" t="str">
        <f>Grades!$E$51</f>
        <v>Moniteur-éducateur et intervenant familial principal</v>
      </c>
      <c r="E821" s="36" t="s">
        <v>186</v>
      </c>
      <c r="F821" s="36">
        <v>458</v>
      </c>
    </row>
    <row r="822" spans="1:6" ht="30" x14ac:dyDescent="0.25">
      <c r="A822" s="49" t="str">
        <f t="shared" si="15"/>
        <v>Moniteur-éducateur et intervenant familial principal 4e échelon</v>
      </c>
      <c r="B822" s="37" t="str">
        <f>Filières!$G$21</f>
        <v>Sociale</v>
      </c>
      <c r="C822" s="37" t="str">
        <f>Grades!$E$49</f>
        <v>Moniteur_éducateur_intervenant_familial</v>
      </c>
      <c r="D822" s="37" t="str">
        <f>Grades!$E$51</f>
        <v>Moniteur-éducateur et intervenant familial principal</v>
      </c>
      <c r="E822" s="36" t="s">
        <v>187</v>
      </c>
      <c r="F822" s="36">
        <v>444</v>
      </c>
    </row>
    <row r="823" spans="1:6" ht="30" x14ac:dyDescent="0.25">
      <c r="A823" s="49" t="str">
        <f t="shared" si="15"/>
        <v>Moniteur-éducateur et intervenant familial principal 3e échelon</v>
      </c>
      <c r="B823" s="37" t="str">
        <f>Filières!$G$21</f>
        <v>Sociale</v>
      </c>
      <c r="C823" s="37" t="str">
        <f>Grades!$E$49</f>
        <v>Moniteur_éducateur_intervenant_familial</v>
      </c>
      <c r="D823" s="37" t="str">
        <f>Grades!$E$51</f>
        <v>Moniteur-éducateur et intervenant familial principal</v>
      </c>
      <c r="E823" s="36" t="s">
        <v>188</v>
      </c>
      <c r="F823" s="36">
        <v>429</v>
      </c>
    </row>
    <row r="824" spans="1:6" ht="30" x14ac:dyDescent="0.25">
      <c r="A824" s="49" t="str">
        <f t="shared" si="15"/>
        <v>Moniteur-éducateur et intervenant familial principal 2e échelon</v>
      </c>
      <c r="B824" s="37" t="str">
        <f>Filières!$G$21</f>
        <v>Sociale</v>
      </c>
      <c r="C824" s="37" t="str">
        <f>Grades!$E$49</f>
        <v>Moniteur_éducateur_intervenant_familial</v>
      </c>
      <c r="D824" s="37" t="str">
        <f>Grades!$E$51</f>
        <v>Moniteur-éducateur et intervenant familial principal</v>
      </c>
      <c r="E824" s="36" t="s">
        <v>189</v>
      </c>
      <c r="F824" s="36">
        <v>415</v>
      </c>
    </row>
    <row r="825" spans="1:6" ht="30" x14ac:dyDescent="0.25">
      <c r="A825" s="49" t="str">
        <f t="shared" si="15"/>
        <v>Moniteur-éducateur et intervenant familial principal 1er échelon</v>
      </c>
      <c r="B825" s="37" t="str">
        <f>Filières!$G$21</f>
        <v>Sociale</v>
      </c>
      <c r="C825" s="37" t="str">
        <f>Grades!$E$49</f>
        <v>Moniteur_éducateur_intervenant_familial</v>
      </c>
      <c r="D825" s="37" t="str">
        <f>Grades!$E$51</f>
        <v>Moniteur-éducateur et intervenant familial principal</v>
      </c>
      <c r="E825" s="36" t="s">
        <v>190</v>
      </c>
      <c r="F825" s="36">
        <v>401</v>
      </c>
    </row>
    <row r="826" spans="1:6" x14ac:dyDescent="0.25">
      <c r="A826" s="49" t="str">
        <f t="shared" si="15"/>
        <v>Educateur de jeunes enfants 14e échelon</v>
      </c>
      <c r="B826" s="37" t="str">
        <f>Filières!$G$21</f>
        <v>Sociale</v>
      </c>
      <c r="C826" s="37" t="str">
        <f>Grades!$G$49</f>
        <v>Educateur_jeunes_enfants</v>
      </c>
      <c r="D826" s="37" t="str">
        <f>Grades!$G$50</f>
        <v>Educateur de jeunes enfants</v>
      </c>
      <c r="E826" s="36" t="s">
        <v>305</v>
      </c>
      <c r="F826" s="36">
        <v>714</v>
      </c>
    </row>
    <row r="827" spans="1:6" x14ac:dyDescent="0.25">
      <c r="A827" s="49" t="str">
        <f t="shared" si="15"/>
        <v>Educateur de jeunes enfants 13e échelon</v>
      </c>
      <c r="B827" s="37" t="str">
        <f>Filières!$G$21</f>
        <v>Sociale</v>
      </c>
      <c r="C827" s="37" t="str">
        <f>Grades!$G$49</f>
        <v>Educateur_jeunes_enfants</v>
      </c>
      <c r="D827" s="37" t="str">
        <f>Grades!$G$50</f>
        <v>Educateur de jeunes enfants</v>
      </c>
      <c r="E827" s="36" t="s">
        <v>192</v>
      </c>
      <c r="F827" s="36">
        <v>694</v>
      </c>
    </row>
    <row r="828" spans="1:6" x14ac:dyDescent="0.25">
      <c r="A828" s="49" t="str">
        <f t="shared" si="15"/>
        <v>Educateur de jeunes enfants 12e échelon</v>
      </c>
      <c r="B828" s="37" t="str">
        <f>Filières!$G$21</f>
        <v>Sociale</v>
      </c>
      <c r="C828" s="37" t="str">
        <f>Grades!$G$49</f>
        <v>Educateur_jeunes_enfants</v>
      </c>
      <c r="D828" s="37" t="str">
        <f>Grades!$G$50</f>
        <v>Educateur de jeunes enfants</v>
      </c>
      <c r="E828" s="36" t="s">
        <v>191</v>
      </c>
      <c r="F828" s="36">
        <v>680</v>
      </c>
    </row>
    <row r="829" spans="1:6" x14ac:dyDescent="0.25">
      <c r="A829" s="49" t="str">
        <f t="shared" si="15"/>
        <v>Educateur de jeunes enfants 11e échelon</v>
      </c>
      <c r="B829" s="37" t="str">
        <f>Filières!$G$21</f>
        <v>Sociale</v>
      </c>
      <c r="C829" s="37" t="str">
        <f>Grades!$G$49</f>
        <v>Educateur_jeunes_enfants</v>
      </c>
      <c r="D829" s="37" t="str">
        <f>Grades!$G$50</f>
        <v>Educateur de jeunes enfants</v>
      </c>
      <c r="E829" s="36" t="s">
        <v>180</v>
      </c>
      <c r="F829" s="36">
        <v>655</v>
      </c>
    </row>
    <row r="830" spans="1:6" x14ac:dyDescent="0.25">
      <c r="A830" s="49" t="str">
        <f t="shared" si="15"/>
        <v>Educateur de jeunes enfants 10e échelon</v>
      </c>
      <c r="B830" s="37" t="str">
        <f>Filières!$G$21</f>
        <v>Sociale</v>
      </c>
      <c r="C830" s="37" t="str">
        <f>Grades!$G$49</f>
        <v>Educateur_jeunes_enfants</v>
      </c>
      <c r="D830" s="37" t="str">
        <f>Grades!$G$50</f>
        <v>Educateur de jeunes enfants</v>
      </c>
      <c r="E830" s="36" t="s">
        <v>181</v>
      </c>
      <c r="F830" s="36">
        <v>623</v>
      </c>
    </row>
    <row r="831" spans="1:6" x14ac:dyDescent="0.25">
      <c r="A831" s="49" t="str">
        <f t="shared" si="15"/>
        <v>Educateur de jeunes enfants 9e échelon</v>
      </c>
      <c r="B831" s="37" t="str">
        <f>Filières!$G$21</f>
        <v>Sociale</v>
      </c>
      <c r="C831" s="37" t="str">
        <f>Grades!$G$49</f>
        <v>Educateur_jeunes_enfants</v>
      </c>
      <c r="D831" s="37" t="str">
        <f>Grades!$G$50</f>
        <v>Educateur de jeunes enfants</v>
      </c>
      <c r="E831" s="36" t="s">
        <v>182</v>
      </c>
      <c r="F831" s="36">
        <v>596</v>
      </c>
    </row>
    <row r="832" spans="1:6" x14ac:dyDescent="0.25">
      <c r="A832" s="49" t="str">
        <f t="shared" ref="A832:A895" si="16">D832&amp;" "&amp;E832</f>
        <v>Educateur de jeunes enfants 8e échelon</v>
      </c>
      <c r="B832" s="37" t="str">
        <f>Filières!$G$21</f>
        <v>Sociale</v>
      </c>
      <c r="C832" s="37" t="str">
        <f>Grades!$G$49</f>
        <v>Educateur_jeunes_enfants</v>
      </c>
      <c r="D832" s="37" t="str">
        <f>Grades!$G$50</f>
        <v>Educateur de jeunes enfants</v>
      </c>
      <c r="E832" s="36" t="s">
        <v>183</v>
      </c>
      <c r="F832" s="51">
        <v>570</v>
      </c>
    </row>
    <row r="833" spans="1:6" x14ac:dyDescent="0.25">
      <c r="A833" s="49" t="str">
        <f t="shared" si="16"/>
        <v>Educateur de jeunes enfants 7e échelon</v>
      </c>
      <c r="B833" s="37" t="str">
        <f>Filières!$G$21</f>
        <v>Sociale</v>
      </c>
      <c r="C833" s="37" t="str">
        <f>Grades!$G$49</f>
        <v>Educateur_jeunes_enfants</v>
      </c>
      <c r="D833" s="37" t="str">
        <f>Grades!$G$50</f>
        <v>Educateur de jeunes enfants</v>
      </c>
      <c r="E833" s="36" t="s">
        <v>184</v>
      </c>
      <c r="F833" s="36">
        <v>547</v>
      </c>
    </row>
    <row r="834" spans="1:6" x14ac:dyDescent="0.25">
      <c r="A834" s="49" t="str">
        <f t="shared" si="16"/>
        <v>Educateur de jeunes enfants 6e échelon</v>
      </c>
      <c r="B834" s="37" t="str">
        <f>Filières!$G$21</f>
        <v>Sociale</v>
      </c>
      <c r="C834" s="37" t="str">
        <f>Grades!$G$49</f>
        <v>Educateur_jeunes_enfants</v>
      </c>
      <c r="D834" s="37" t="str">
        <f>Grades!$G$50</f>
        <v>Educateur de jeunes enfants</v>
      </c>
      <c r="E834" s="36" t="s">
        <v>185</v>
      </c>
      <c r="F834" s="51">
        <v>528</v>
      </c>
    </row>
    <row r="835" spans="1:6" x14ac:dyDescent="0.25">
      <c r="A835" s="49" t="str">
        <f t="shared" si="16"/>
        <v>Educateur de jeunes enfants 5e échelon</v>
      </c>
      <c r="B835" s="37" t="str">
        <f>Filières!$G$21</f>
        <v>Sociale</v>
      </c>
      <c r="C835" s="37" t="str">
        <f>Grades!$G$49</f>
        <v>Educateur_jeunes_enfants</v>
      </c>
      <c r="D835" s="37" t="str">
        <f>Grades!$G$50</f>
        <v>Educateur de jeunes enfants</v>
      </c>
      <c r="E835" s="36" t="s">
        <v>186</v>
      </c>
      <c r="F835" s="51">
        <v>512</v>
      </c>
    </row>
    <row r="836" spans="1:6" x14ac:dyDescent="0.25">
      <c r="A836" s="49" t="str">
        <f t="shared" si="16"/>
        <v>Educateur de jeunes enfants 4e échelon</v>
      </c>
      <c r="B836" s="37" t="str">
        <f>Filières!$G$21</f>
        <v>Sociale</v>
      </c>
      <c r="C836" s="37" t="str">
        <f>Grades!$G$49</f>
        <v>Educateur_jeunes_enfants</v>
      </c>
      <c r="D836" s="37" t="str">
        <f>Grades!$G$50</f>
        <v>Educateur de jeunes enfants</v>
      </c>
      <c r="E836" s="36" t="s">
        <v>187</v>
      </c>
      <c r="F836" s="51">
        <v>494</v>
      </c>
    </row>
    <row r="837" spans="1:6" x14ac:dyDescent="0.25">
      <c r="A837" s="49" t="str">
        <f t="shared" si="16"/>
        <v>Educateur de jeunes enfants 3e échelon</v>
      </c>
      <c r="B837" s="37" t="str">
        <f>Filières!$G$21</f>
        <v>Sociale</v>
      </c>
      <c r="C837" s="37" t="str">
        <f>Grades!$G$49</f>
        <v>Educateur_jeunes_enfants</v>
      </c>
      <c r="D837" s="37" t="str">
        <f>Grades!$G$50</f>
        <v>Educateur de jeunes enfants</v>
      </c>
      <c r="E837" s="36" t="s">
        <v>188</v>
      </c>
      <c r="F837" s="51">
        <v>478</v>
      </c>
    </row>
    <row r="838" spans="1:6" x14ac:dyDescent="0.25">
      <c r="A838" s="49" t="str">
        <f t="shared" si="16"/>
        <v>Educateur de jeunes enfants 2e échelon</v>
      </c>
      <c r="B838" s="37" t="str">
        <f>Filières!$G$21</f>
        <v>Sociale</v>
      </c>
      <c r="C838" s="37" t="str">
        <f>Grades!$G$49</f>
        <v>Educateur_jeunes_enfants</v>
      </c>
      <c r="D838" s="37" t="str">
        <f>Grades!$G$50</f>
        <v>Educateur de jeunes enfants</v>
      </c>
      <c r="E838" s="36" t="s">
        <v>189</v>
      </c>
      <c r="F838" s="51">
        <v>461</v>
      </c>
    </row>
    <row r="839" spans="1:6" x14ac:dyDescent="0.25">
      <c r="A839" s="49" t="str">
        <f t="shared" si="16"/>
        <v>Educateur de jeunes enfants 1er échelon</v>
      </c>
      <c r="B839" s="37" t="str">
        <f>Filières!$G$21</f>
        <v>Sociale</v>
      </c>
      <c r="C839" s="37" t="str">
        <f>Grades!$G$49</f>
        <v>Educateur_jeunes_enfants</v>
      </c>
      <c r="D839" s="37" t="str">
        <f>Grades!$G$50</f>
        <v>Educateur de jeunes enfants</v>
      </c>
      <c r="E839" s="36" t="s">
        <v>190</v>
      </c>
      <c r="F839" s="51">
        <v>444</v>
      </c>
    </row>
    <row r="840" spans="1:6" ht="30" x14ac:dyDescent="0.25">
      <c r="A840" s="49" t="str">
        <f t="shared" si="16"/>
        <v>Educateur de jeunes enfants de classe exceptionnelle 11e échelon</v>
      </c>
      <c r="B840" s="37" t="str">
        <f>Filières!$G$21</f>
        <v>Sociale</v>
      </c>
      <c r="C840" s="37" t="str">
        <f>Grades!$G$49</f>
        <v>Educateur_jeunes_enfants</v>
      </c>
      <c r="D840" s="37" t="str">
        <f>Grades!$G$51</f>
        <v>Educateur de jeunes enfants de classe exceptionnelle</v>
      </c>
      <c r="E840" s="36" t="s">
        <v>180</v>
      </c>
      <c r="F840" s="36">
        <v>761</v>
      </c>
    </row>
    <row r="841" spans="1:6" ht="30" x14ac:dyDescent="0.25">
      <c r="A841" s="49" t="str">
        <f t="shared" si="16"/>
        <v>Educateur de jeunes enfants de classe exceptionnelle 10e échelon</v>
      </c>
      <c r="B841" s="37" t="str">
        <f>Filières!$G$21</f>
        <v>Sociale</v>
      </c>
      <c r="C841" s="37" t="str">
        <f>Grades!$G$49</f>
        <v>Educateur_jeunes_enfants</v>
      </c>
      <c r="D841" s="37" t="str">
        <f>Grades!$G$51</f>
        <v>Educateur de jeunes enfants de classe exceptionnelle</v>
      </c>
      <c r="E841" s="36" t="s">
        <v>181</v>
      </c>
      <c r="F841" s="36">
        <v>732</v>
      </c>
    </row>
    <row r="842" spans="1:6" ht="30" x14ac:dyDescent="0.25">
      <c r="A842" s="49" t="str">
        <f t="shared" si="16"/>
        <v>Educateur de jeunes enfants de classe exceptionnelle 9e échelon</v>
      </c>
      <c r="B842" s="37" t="str">
        <f>Filières!$G$21</f>
        <v>Sociale</v>
      </c>
      <c r="C842" s="37" t="str">
        <f>Grades!$G$49</f>
        <v>Educateur_jeunes_enfants</v>
      </c>
      <c r="D842" s="37" t="str">
        <f>Grades!$G$51</f>
        <v>Educateur de jeunes enfants de classe exceptionnelle</v>
      </c>
      <c r="E842" s="36" t="s">
        <v>182</v>
      </c>
      <c r="F842" s="36">
        <v>705</v>
      </c>
    </row>
    <row r="843" spans="1:6" ht="30" x14ac:dyDescent="0.25">
      <c r="A843" s="49" t="str">
        <f t="shared" si="16"/>
        <v>Educateur de jeunes enfants de classe exceptionnelle 8e échelon</v>
      </c>
      <c r="B843" s="37" t="str">
        <f>Filières!$G$21</f>
        <v>Sociale</v>
      </c>
      <c r="C843" s="37" t="str">
        <f>Grades!$G$49</f>
        <v>Educateur_jeunes_enfants</v>
      </c>
      <c r="D843" s="37" t="str">
        <f>Grades!$G$51</f>
        <v>Educateur de jeunes enfants de classe exceptionnelle</v>
      </c>
      <c r="E843" s="36" t="s">
        <v>183</v>
      </c>
      <c r="F843" s="51">
        <v>680</v>
      </c>
    </row>
    <row r="844" spans="1:6" ht="30" x14ac:dyDescent="0.25">
      <c r="A844" s="49" t="str">
        <f t="shared" si="16"/>
        <v>Educateur de jeunes enfants de classe exceptionnelle 7e échelon</v>
      </c>
      <c r="B844" s="37" t="str">
        <f>Filières!$G$21</f>
        <v>Sociale</v>
      </c>
      <c r="C844" s="37" t="str">
        <f>Grades!$G$49</f>
        <v>Educateur_jeunes_enfants</v>
      </c>
      <c r="D844" s="37" t="str">
        <f>Grades!$G$51</f>
        <v>Educateur de jeunes enfants de classe exceptionnelle</v>
      </c>
      <c r="E844" s="36" t="s">
        <v>184</v>
      </c>
      <c r="F844" s="36">
        <v>653</v>
      </c>
    </row>
    <row r="845" spans="1:6" ht="30" x14ac:dyDescent="0.25">
      <c r="A845" s="49" t="str">
        <f t="shared" si="16"/>
        <v>Educateur de jeunes enfants de classe exceptionnelle 6e échelon</v>
      </c>
      <c r="B845" s="37" t="str">
        <f>Filières!$G$21</f>
        <v>Sociale</v>
      </c>
      <c r="C845" s="37" t="str">
        <f>Grades!$G$49</f>
        <v>Educateur_jeunes_enfants</v>
      </c>
      <c r="D845" s="37" t="str">
        <f>Grades!$G$51</f>
        <v>Educateur de jeunes enfants de classe exceptionnelle</v>
      </c>
      <c r="E845" s="36" t="s">
        <v>185</v>
      </c>
      <c r="F845" s="51">
        <v>622</v>
      </c>
    </row>
    <row r="846" spans="1:6" ht="30" x14ac:dyDescent="0.25">
      <c r="A846" s="49" t="str">
        <f t="shared" si="16"/>
        <v>Educateur de jeunes enfants de classe exceptionnelle 5e échelon</v>
      </c>
      <c r="B846" s="37" t="str">
        <f>Filières!$G$21</f>
        <v>Sociale</v>
      </c>
      <c r="C846" s="37" t="str">
        <f>Grades!$G$49</f>
        <v>Educateur_jeunes_enfants</v>
      </c>
      <c r="D846" s="37" t="str">
        <f>Grades!$G$51</f>
        <v>Educateur de jeunes enfants de classe exceptionnelle</v>
      </c>
      <c r="E846" s="36" t="s">
        <v>186</v>
      </c>
      <c r="F846" s="51">
        <v>589</v>
      </c>
    </row>
    <row r="847" spans="1:6" ht="30" x14ac:dyDescent="0.25">
      <c r="A847" s="49" t="str">
        <f t="shared" si="16"/>
        <v>Educateur de jeunes enfants de classe exceptionnelle 4e échelon</v>
      </c>
      <c r="B847" s="37" t="str">
        <f>Filières!$G$21</f>
        <v>Sociale</v>
      </c>
      <c r="C847" s="37" t="str">
        <f>Grades!$G$49</f>
        <v>Educateur_jeunes_enfants</v>
      </c>
      <c r="D847" s="37" t="str">
        <f>Grades!$G$51</f>
        <v>Educateur de jeunes enfants de classe exceptionnelle</v>
      </c>
      <c r="E847" s="36" t="s">
        <v>187</v>
      </c>
      <c r="F847" s="51">
        <v>565</v>
      </c>
    </row>
    <row r="848" spans="1:6" ht="30" x14ac:dyDescent="0.25">
      <c r="A848" s="49" t="str">
        <f t="shared" si="16"/>
        <v>Educateur de jeunes enfants de classe exceptionnelle 3e échelon</v>
      </c>
      <c r="B848" s="37" t="str">
        <f>Filières!$G$21</f>
        <v>Sociale</v>
      </c>
      <c r="C848" s="37" t="str">
        <f>Grades!$G$49</f>
        <v>Educateur_jeunes_enfants</v>
      </c>
      <c r="D848" s="37" t="str">
        <f>Grades!$G$51</f>
        <v>Educateur de jeunes enfants de classe exceptionnelle</v>
      </c>
      <c r="E848" s="36" t="s">
        <v>188</v>
      </c>
      <c r="F848" s="51">
        <v>543</v>
      </c>
    </row>
    <row r="849" spans="1:6" ht="30" x14ac:dyDescent="0.25">
      <c r="A849" s="49" t="str">
        <f t="shared" si="16"/>
        <v>Educateur de jeunes enfants de classe exceptionnelle 2e échelon</v>
      </c>
      <c r="B849" s="37" t="str">
        <f>Filières!$G$21</f>
        <v>Sociale</v>
      </c>
      <c r="C849" s="37" t="str">
        <f>Grades!$G$49</f>
        <v>Educateur_jeunes_enfants</v>
      </c>
      <c r="D849" s="37" t="str">
        <f>Grades!$G$51</f>
        <v>Educateur de jeunes enfants de classe exceptionnelle</v>
      </c>
      <c r="E849" s="36" t="s">
        <v>189</v>
      </c>
      <c r="F849" s="51">
        <v>523</v>
      </c>
    </row>
    <row r="850" spans="1:6" ht="30" x14ac:dyDescent="0.25">
      <c r="A850" s="49" t="str">
        <f t="shared" si="16"/>
        <v>Educateur de jeunes enfants de classe exceptionnelle 1er échelon</v>
      </c>
      <c r="B850" s="37" t="str">
        <f>Filières!$G$21</f>
        <v>Sociale</v>
      </c>
      <c r="C850" s="37" t="str">
        <f>Grades!$G$49</f>
        <v>Educateur_jeunes_enfants</v>
      </c>
      <c r="D850" s="37" t="str">
        <f>Grades!$G$51</f>
        <v>Educateur de jeunes enfants de classe exceptionnelle</v>
      </c>
      <c r="E850" s="36" t="s">
        <v>190</v>
      </c>
      <c r="F850" s="51">
        <v>502</v>
      </c>
    </row>
    <row r="851" spans="1:6" x14ac:dyDescent="0.25">
      <c r="A851" s="49" t="str">
        <f t="shared" si="16"/>
        <v>Assistant socio-éducatif 14e échelon</v>
      </c>
      <c r="B851" s="37" t="str">
        <f>Filières!$G$21</f>
        <v>Sociale</v>
      </c>
      <c r="C851" s="37" t="str">
        <f>Grades!$A$54</f>
        <v>Assistant_socio_éducatif</v>
      </c>
      <c r="D851" s="37" t="str">
        <f>Grades!$A$55</f>
        <v>Assistant socio-éducatif</v>
      </c>
      <c r="E851" s="36" t="s">
        <v>305</v>
      </c>
      <c r="F851" s="36">
        <v>714</v>
      </c>
    </row>
    <row r="852" spans="1:6" x14ac:dyDescent="0.25">
      <c r="A852" s="49" t="str">
        <f t="shared" si="16"/>
        <v>Assistant socio-éducatif 13e échelon</v>
      </c>
      <c r="B852" s="37" t="str">
        <f>Filières!$G$21</f>
        <v>Sociale</v>
      </c>
      <c r="C852" s="37" t="str">
        <f>Grades!$A$54</f>
        <v>Assistant_socio_éducatif</v>
      </c>
      <c r="D852" s="37" t="str">
        <f>Grades!$A$55</f>
        <v>Assistant socio-éducatif</v>
      </c>
      <c r="E852" s="36" t="s">
        <v>192</v>
      </c>
      <c r="F852" s="36">
        <v>694</v>
      </c>
    </row>
    <row r="853" spans="1:6" x14ac:dyDescent="0.25">
      <c r="A853" s="49" t="str">
        <f t="shared" si="16"/>
        <v>Assistant socio-éducatif 12e échelon</v>
      </c>
      <c r="B853" s="37" t="str">
        <f>Filières!$G$21</f>
        <v>Sociale</v>
      </c>
      <c r="C853" s="37" t="str">
        <f>Grades!$A$54</f>
        <v>Assistant_socio_éducatif</v>
      </c>
      <c r="D853" s="37" t="str">
        <f>Grades!$A$55</f>
        <v>Assistant socio-éducatif</v>
      </c>
      <c r="E853" s="36" t="s">
        <v>191</v>
      </c>
      <c r="F853" s="36">
        <v>680</v>
      </c>
    </row>
    <row r="854" spans="1:6" x14ac:dyDescent="0.25">
      <c r="A854" s="49" t="str">
        <f t="shared" si="16"/>
        <v>Assistant socio-éducatif 11e échelon</v>
      </c>
      <c r="B854" s="37" t="str">
        <f>Filières!$G$21</f>
        <v>Sociale</v>
      </c>
      <c r="C854" s="37" t="str">
        <f>Grades!$A$54</f>
        <v>Assistant_socio_éducatif</v>
      </c>
      <c r="D854" s="37" t="str">
        <f>Grades!$A$55</f>
        <v>Assistant socio-éducatif</v>
      </c>
      <c r="E854" s="36" t="s">
        <v>180</v>
      </c>
      <c r="F854" s="36">
        <v>655</v>
      </c>
    </row>
    <row r="855" spans="1:6" x14ac:dyDescent="0.25">
      <c r="A855" s="49" t="str">
        <f t="shared" si="16"/>
        <v>Assistant socio-éducatif 10e échelon</v>
      </c>
      <c r="B855" s="37" t="str">
        <f>Filières!$G$21</f>
        <v>Sociale</v>
      </c>
      <c r="C855" s="37" t="str">
        <f>Grades!$A$54</f>
        <v>Assistant_socio_éducatif</v>
      </c>
      <c r="D855" s="37" t="str">
        <f>Grades!$A$55</f>
        <v>Assistant socio-éducatif</v>
      </c>
      <c r="E855" s="36" t="s">
        <v>181</v>
      </c>
      <c r="F855" s="36">
        <v>623</v>
      </c>
    </row>
    <row r="856" spans="1:6" x14ac:dyDescent="0.25">
      <c r="A856" s="49" t="str">
        <f t="shared" si="16"/>
        <v>Assistant socio-éducatif 9e échelon</v>
      </c>
      <c r="B856" s="37" t="str">
        <f>Filières!$G$21</f>
        <v>Sociale</v>
      </c>
      <c r="C856" s="37" t="str">
        <f>Grades!$A$54</f>
        <v>Assistant_socio_éducatif</v>
      </c>
      <c r="D856" s="37" t="str">
        <f>Grades!$A$55</f>
        <v>Assistant socio-éducatif</v>
      </c>
      <c r="E856" s="36" t="s">
        <v>182</v>
      </c>
      <c r="F856" s="36">
        <v>596</v>
      </c>
    </row>
    <row r="857" spans="1:6" x14ac:dyDescent="0.25">
      <c r="A857" s="49" t="str">
        <f t="shared" si="16"/>
        <v>Assistant socio-éducatif 8e échelon</v>
      </c>
      <c r="B857" s="37" t="str">
        <f>Filières!$G$21</f>
        <v>Sociale</v>
      </c>
      <c r="C857" s="37" t="str">
        <f>Grades!$A$54</f>
        <v>Assistant_socio_éducatif</v>
      </c>
      <c r="D857" s="37" t="str">
        <f>Grades!$A$55</f>
        <v>Assistant socio-éducatif</v>
      </c>
      <c r="E857" s="36" t="s">
        <v>183</v>
      </c>
      <c r="F857" s="51">
        <v>570</v>
      </c>
    </row>
    <row r="858" spans="1:6" x14ac:dyDescent="0.25">
      <c r="A858" s="49" t="str">
        <f t="shared" si="16"/>
        <v>Assistant socio-éducatif 7e échelon</v>
      </c>
      <c r="B858" s="37" t="str">
        <f>Filières!$G$21</f>
        <v>Sociale</v>
      </c>
      <c r="C858" s="37" t="str">
        <f>Grades!$A$54</f>
        <v>Assistant_socio_éducatif</v>
      </c>
      <c r="D858" s="37" t="str">
        <f>Grades!$A$55</f>
        <v>Assistant socio-éducatif</v>
      </c>
      <c r="E858" s="36" t="s">
        <v>184</v>
      </c>
      <c r="F858" s="36">
        <v>547</v>
      </c>
    </row>
    <row r="859" spans="1:6" x14ac:dyDescent="0.25">
      <c r="A859" s="49" t="str">
        <f t="shared" si="16"/>
        <v>Assistant socio-éducatif 6e échelon</v>
      </c>
      <c r="B859" s="37" t="str">
        <f>Filières!$G$21</f>
        <v>Sociale</v>
      </c>
      <c r="C859" s="37" t="str">
        <f>Grades!$A$54</f>
        <v>Assistant_socio_éducatif</v>
      </c>
      <c r="D859" s="37" t="str">
        <f>Grades!$A$55</f>
        <v>Assistant socio-éducatif</v>
      </c>
      <c r="E859" s="36" t="s">
        <v>185</v>
      </c>
      <c r="F859" s="51">
        <v>528</v>
      </c>
    </row>
    <row r="860" spans="1:6" x14ac:dyDescent="0.25">
      <c r="A860" s="49" t="str">
        <f t="shared" si="16"/>
        <v>Assistant socio-éducatif 5e échelon</v>
      </c>
      <c r="B860" s="37" t="str">
        <f>Filières!$G$21</f>
        <v>Sociale</v>
      </c>
      <c r="C860" s="37" t="str">
        <f>Grades!$A$54</f>
        <v>Assistant_socio_éducatif</v>
      </c>
      <c r="D860" s="37" t="str">
        <f>Grades!$A$55</f>
        <v>Assistant socio-éducatif</v>
      </c>
      <c r="E860" s="36" t="s">
        <v>186</v>
      </c>
      <c r="F860" s="51">
        <v>512</v>
      </c>
    </row>
    <row r="861" spans="1:6" x14ac:dyDescent="0.25">
      <c r="A861" s="49" t="str">
        <f t="shared" si="16"/>
        <v>Assistant socio-éducatif 4e échelon</v>
      </c>
      <c r="B861" s="37" t="str">
        <f>Filières!$G$21</f>
        <v>Sociale</v>
      </c>
      <c r="C861" s="37" t="str">
        <f>Grades!$A$54</f>
        <v>Assistant_socio_éducatif</v>
      </c>
      <c r="D861" s="37" t="str">
        <f>Grades!$A$55</f>
        <v>Assistant socio-éducatif</v>
      </c>
      <c r="E861" s="36" t="s">
        <v>187</v>
      </c>
      <c r="F861" s="51">
        <v>494</v>
      </c>
    </row>
    <row r="862" spans="1:6" x14ac:dyDescent="0.25">
      <c r="A862" s="49" t="str">
        <f t="shared" si="16"/>
        <v>Assistant socio-éducatif 3e échelon</v>
      </c>
      <c r="B862" s="37" t="str">
        <f>Filières!$G$21</f>
        <v>Sociale</v>
      </c>
      <c r="C862" s="37" t="str">
        <f>Grades!$A$54</f>
        <v>Assistant_socio_éducatif</v>
      </c>
      <c r="D862" s="37" t="str">
        <f>Grades!$A$55</f>
        <v>Assistant socio-éducatif</v>
      </c>
      <c r="E862" s="36" t="s">
        <v>188</v>
      </c>
      <c r="F862" s="51">
        <v>478</v>
      </c>
    </row>
    <row r="863" spans="1:6" x14ac:dyDescent="0.25">
      <c r="A863" s="49" t="str">
        <f t="shared" si="16"/>
        <v>Assistant socio-éducatif 2e échelon</v>
      </c>
      <c r="B863" s="37" t="str">
        <f>Filières!$G$21</f>
        <v>Sociale</v>
      </c>
      <c r="C863" s="37" t="str">
        <f>Grades!$A$54</f>
        <v>Assistant_socio_éducatif</v>
      </c>
      <c r="D863" s="37" t="str">
        <f>Grades!$A$55</f>
        <v>Assistant socio-éducatif</v>
      </c>
      <c r="E863" s="36" t="s">
        <v>189</v>
      </c>
      <c r="F863" s="51">
        <v>461</v>
      </c>
    </row>
    <row r="864" spans="1:6" x14ac:dyDescent="0.25">
      <c r="A864" s="49" t="str">
        <f t="shared" si="16"/>
        <v>Assistant socio-éducatif 1er échelon</v>
      </c>
      <c r="B864" s="37" t="str">
        <f>Filières!$G$21</f>
        <v>Sociale</v>
      </c>
      <c r="C864" s="37" t="str">
        <f>Grades!$A$54</f>
        <v>Assistant_socio_éducatif</v>
      </c>
      <c r="D864" s="37" t="str">
        <f>Grades!$A$55</f>
        <v>Assistant socio-éducatif</v>
      </c>
      <c r="E864" s="36" t="s">
        <v>190</v>
      </c>
      <c r="F864" s="51">
        <v>444</v>
      </c>
    </row>
    <row r="865" spans="1:6" ht="30" x14ac:dyDescent="0.25">
      <c r="A865" s="49" t="str">
        <f t="shared" si="16"/>
        <v>Assistant socio-éducatif de classe exceptionnelle 11e échelon</v>
      </c>
      <c r="B865" s="37" t="str">
        <f>Filières!$G$21</f>
        <v>Sociale</v>
      </c>
      <c r="C865" s="37" t="str">
        <f>Grades!$A$54</f>
        <v>Assistant_socio_éducatif</v>
      </c>
      <c r="D865" s="37" t="str">
        <f>Grades!$A$56</f>
        <v>Assistant socio-éducatif de classe exceptionnelle</v>
      </c>
      <c r="E865" s="36" t="s">
        <v>180</v>
      </c>
      <c r="F865" s="36">
        <v>761</v>
      </c>
    </row>
    <row r="866" spans="1:6" ht="30" x14ac:dyDescent="0.25">
      <c r="A866" s="49" t="str">
        <f t="shared" si="16"/>
        <v>Assistant socio-éducatif de classe exceptionnelle 10e échelon</v>
      </c>
      <c r="B866" s="37" t="str">
        <f>Filières!$G$21</f>
        <v>Sociale</v>
      </c>
      <c r="C866" s="37" t="str">
        <f>Grades!$A$54</f>
        <v>Assistant_socio_éducatif</v>
      </c>
      <c r="D866" s="37" t="str">
        <f>Grades!$A$56</f>
        <v>Assistant socio-éducatif de classe exceptionnelle</v>
      </c>
      <c r="E866" s="36" t="s">
        <v>181</v>
      </c>
      <c r="F866" s="36">
        <v>732</v>
      </c>
    </row>
    <row r="867" spans="1:6" x14ac:dyDescent="0.25">
      <c r="A867" s="49" t="str">
        <f t="shared" si="16"/>
        <v>Assistant socio-éducatif de classe exceptionnelle 9e échelon</v>
      </c>
      <c r="B867" s="37" t="str">
        <f>Filières!$G$21</f>
        <v>Sociale</v>
      </c>
      <c r="C867" s="37" t="str">
        <f>Grades!$A$54</f>
        <v>Assistant_socio_éducatif</v>
      </c>
      <c r="D867" s="37" t="str">
        <f>Grades!$A$56</f>
        <v>Assistant socio-éducatif de classe exceptionnelle</v>
      </c>
      <c r="E867" s="36" t="s">
        <v>182</v>
      </c>
      <c r="F867" s="36">
        <v>705</v>
      </c>
    </row>
    <row r="868" spans="1:6" x14ac:dyDescent="0.25">
      <c r="A868" s="49" t="str">
        <f t="shared" si="16"/>
        <v>Assistant socio-éducatif de classe exceptionnelle 8e échelon</v>
      </c>
      <c r="B868" s="37" t="str">
        <f>Filières!$G$21</f>
        <v>Sociale</v>
      </c>
      <c r="C868" s="37" t="str">
        <f>Grades!$A$54</f>
        <v>Assistant_socio_éducatif</v>
      </c>
      <c r="D868" s="37" t="str">
        <f>Grades!$A$56</f>
        <v>Assistant socio-éducatif de classe exceptionnelle</v>
      </c>
      <c r="E868" s="36" t="s">
        <v>183</v>
      </c>
      <c r="F868" s="51">
        <v>680</v>
      </c>
    </row>
    <row r="869" spans="1:6" x14ac:dyDescent="0.25">
      <c r="A869" s="49" t="str">
        <f t="shared" si="16"/>
        <v>Assistant socio-éducatif de classe exceptionnelle 7e échelon</v>
      </c>
      <c r="B869" s="37" t="str">
        <f>Filières!$G$21</f>
        <v>Sociale</v>
      </c>
      <c r="C869" s="37" t="str">
        <f>Grades!$A$54</f>
        <v>Assistant_socio_éducatif</v>
      </c>
      <c r="D869" s="37" t="str">
        <f>Grades!$A$56</f>
        <v>Assistant socio-éducatif de classe exceptionnelle</v>
      </c>
      <c r="E869" s="36" t="s">
        <v>184</v>
      </c>
      <c r="F869" s="36">
        <v>653</v>
      </c>
    </row>
    <row r="870" spans="1:6" x14ac:dyDescent="0.25">
      <c r="A870" s="49" t="str">
        <f t="shared" si="16"/>
        <v>Assistant socio-éducatif de classe exceptionnelle 6e échelon</v>
      </c>
      <c r="B870" s="37" t="str">
        <f>Filières!$G$21</f>
        <v>Sociale</v>
      </c>
      <c r="C870" s="37" t="str">
        <f>Grades!$A$54</f>
        <v>Assistant_socio_éducatif</v>
      </c>
      <c r="D870" s="37" t="str">
        <f>Grades!$A$56</f>
        <v>Assistant socio-éducatif de classe exceptionnelle</v>
      </c>
      <c r="E870" s="36" t="s">
        <v>185</v>
      </c>
      <c r="F870" s="51">
        <v>622</v>
      </c>
    </row>
    <row r="871" spans="1:6" x14ac:dyDescent="0.25">
      <c r="A871" s="49" t="str">
        <f t="shared" si="16"/>
        <v>Assistant socio-éducatif de classe exceptionnelle 5e échelon</v>
      </c>
      <c r="B871" s="37" t="str">
        <f>Filières!$G$21</f>
        <v>Sociale</v>
      </c>
      <c r="C871" s="37" t="str">
        <f>Grades!$A$54</f>
        <v>Assistant_socio_éducatif</v>
      </c>
      <c r="D871" s="37" t="str">
        <f>Grades!$A$56</f>
        <v>Assistant socio-éducatif de classe exceptionnelle</v>
      </c>
      <c r="E871" s="36" t="s">
        <v>186</v>
      </c>
      <c r="F871" s="51">
        <v>589</v>
      </c>
    </row>
    <row r="872" spans="1:6" x14ac:dyDescent="0.25">
      <c r="A872" s="49" t="str">
        <f t="shared" si="16"/>
        <v>Assistant socio-éducatif de classe exceptionnelle 4e échelon</v>
      </c>
      <c r="B872" s="37" t="str">
        <f>Filières!$G$21</f>
        <v>Sociale</v>
      </c>
      <c r="C872" s="37" t="str">
        <f>Grades!$A$54</f>
        <v>Assistant_socio_éducatif</v>
      </c>
      <c r="D872" s="37" t="str">
        <f>Grades!$A$56</f>
        <v>Assistant socio-éducatif de classe exceptionnelle</v>
      </c>
      <c r="E872" s="36" t="s">
        <v>187</v>
      </c>
      <c r="F872" s="51">
        <v>565</v>
      </c>
    </row>
    <row r="873" spans="1:6" x14ac:dyDescent="0.25">
      <c r="A873" s="49" t="str">
        <f t="shared" si="16"/>
        <v>Assistant socio-éducatif de classe exceptionnelle 3e échelon</v>
      </c>
      <c r="B873" s="37" t="str">
        <f>Filières!$G$21</f>
        <v>Sociale</v>
      </c>
      <c r="C873" s="37" t="str">
        <f>Grades!$A$54</f>
        <v>Assistant_socio_éducatif</v>
      </c>
      <c r="D873" s="37" t="str">
        <f>Grades!$A$56</f>
        <v>Assistant socio-éducatif de classe exceptionnelle</v>
      </c>
      <c r="E873" s="36" t="s">
        <v>188</v>
      </c>
      <c r="F873" s="51">
        <v>543</v>
      </c>
    </row>
    <row r="874" spans="1:6" x14ac:dyDescent="0.25">
      <c r="A874" s="49" t="str">
        <f t="shared" si="16"/>
        <v>Assistant socio-éducatif de classe exceptionnelle 2e échelon</v>
      </c>
      <c r="B874" s="37" t="str">
        <f>Filières!$G$21</f>
        <v>Sociale</v>
      </c>
      <c r="C874" s="37" t="str">
        <f>Grades!$A$54</f>
        <v>Assistant_socio_éducatif</v>
      </c>
      <c r="D874" s="37" t="str">
        <f>Grades!$A$56</f>
        <v>Assistant socio-éducatif de classe exceptionnelle</v>
      </c>
      <c r="E874" s="36" t="s">
        <v>189</v>
      </c>
      <c r="F874" s="51">
        <v>523</v>
      </c>
    </row>
    <row r="875" spans="1:6" ht="30" x14ac:dyDescent="0.25">
      <c r="A875" s="49" t="str">
        <f t="shared" si="16"/>
        <v>Assistant socio-éducatif de classe exceptionnelle 1er échelon</v>
      </c>
      <c r="B875" s="37" t="str">
        <f>Filières!$G$21</f>
        <v>Sociale</v>
      </c>
      <c r="C875" s="37" t="str">
        <f>Grades!$A$54</f>
        <v>Assistant_socio_éducatif</v>
      </c>
      <c r="D875" s="37" t="str">
        <f>Grades!$A$56</f>
        <v>Assistant socio-éducatif de classe exceptionnelle</v>
      </c>
      <c r="E875" s="36" t="s">
        <v>190</v>
      </c>
      <c r="F875" s="51">
        <v>502</v>
      </c>
    </row>
    <row r="876" spans="1:6" x14ac:dyDescent="0.25">
      <c r="A876" s="49" t="str">
        <f t="shared" si="16"/>
        <v>Conseiller socio-éducatif 12e échelon</v>
      </c>
      <c r="B876" s="37" t="str">
        <f>Filières!$G$21</f>
        <v>Sociale</v>
      </c>
      <c r="C876" s="37" t="str">
        <f>Grades!$C$54</f>
        <v>Conseiller_socio_éducatif</v>
      </c>
      <c r="D876" s="37" t="str">
        <f>Grades!$C$55</f>
        <v>Conseiller socio-éducatif</v>
      </c>
      <c r="E876" s="36" t="s">
        <v>191</v>
      </c>
      <c r="F876" s="36">
        <v>801</v>
      </c>
    </row>
    <row r="877" spans="1:6" x14ac:dyDescent="0.25">
      <c r="A877" s="49" t="str">
        <f t="shared" si="16"/>
        <v>Conseiller socio-éducatif 11e échelon</v>
      </c>
      <c r="B877" s="37" t="str">
        <f>Filières!$G$21</f>
        <v>Sociale</v>
      </c>
      <c r="C877" s="37" t="str">
        <f>Grades!$C$54</f>
        <v>Conseiller_socio_éducatif</v>
      </c>
      <c r="D877" s="37" t="str">
        <f>Grades!$C$55</f>
        <v>Conseiller socio-éducatif</v>
      </c>
      <c r="E877" s="36" t="s">
        <v>180</v>
      </c>
      <c r="F877" s="36">
        <v>778</v>
      </c>
    </row>
    <row r="878" spans="1:6" x14ac:dyDescent="0.25">
      <c r="A878" s="49" t="str">
        <f t="shared" si="16"/>
        <v>Conseiller socio-éducatif 10e échelon</v>
      </c>
      <c r="B878" s="37" t="str">
        <f>Filières!$G$21</f>
        <v>Sociale</v>
      </c>
      <c r="C878" s="37" t="str">
        <f>Grades!$C$54</f>
        <v>Conseiller_socio_éducatif</v>
      </c>
      <c r="D878" s="37" t="str">
        <f>Grades!$C$55</f>
        <v>Conseiller socio-éducatif</v>
      </c>
      <c r="E878" s="36" t="s">
        <v>181</v>
      </c>
      <c r="F878" s="36">
        <v>740</v>
      </c>
    </row>
    <row r="879" spans="1:6" x14ac:dyDescent="0.25">
      <c r="A879" s="49" t="str">
        <f t="shared" si="16"/>
        <v>Conseiller socio-éducatif 9e échelon</v>
      </c>
      <c r="B879" s="37" t="str">
        <f>Filières!$G$21</f>
        <v>Sociale</v>
      </c>
      <c r="C879" s="37" t="str">
        <f>Grades!$C$54</f>
        <v>Conseiller_socio_éducatif</v>
      </c>
      <c r="D879" s="37" t="str">
        <f>Grades!$C$55</f>
        <v>Conseiller socio-éducatif</v>
      </c>
      <c r="E879" s="36" t="s">
        <v>182</v>
      </c>
      <c r="F879" s="36">
        <v>712</v>
      </c>
    </row>
    <row r="880" spans="1:6" x14ac:dyDescent="0.25">
      <c r="A880" s="49" t="str">
        <f t="shared" si="16"/>
        <v>Conseiller socio-éducatif 8e échelon</v>
      </c>
      <c r="B880" s="37" t="str">
        <f>Filières!$G$21</f>
        <v>Sociale</v>
      </c>
      <c r="C880" s="37" t="str">
        <f>Grades!$C$54</f>
        <v>Conseiller_socio_éducatif</v>
      </c>
      <c r="D880" s="37" t="str">
        <f>Grades!$C$55</f>
        <v>Conseiller socio-éducatif</v>
      </c>
      <c r="E880" s="36" t="s">
        <v>183</v>
      </c>
      <c r="F880" s="51">
        <v>680</v>
      </c>
    </row>
    <row r="881" spans="1:6" x14ac:dyDescent="0.25">
      <c r="A881" s="49" t="str">
        <f t="shared" si="16"/>
        <v>Conseiller socio-éducatif 7e échelon</v>
      </c>
      <c r="B881" s="37" t="str">
        <f>Filières!$G$21</f>
        <v>Sociale</v>
      </c>
      <c r="C881" s="37" t="str">
        <f>Grades!$C$54</f>
        <v>Conseiller_socio_éducatif</v>
      </c>
      <c r="D881" s="37" t="str">
        <f>Grades!$C$55</f>
        <v>Conseiller socio-éducatif</v>
      </c>
      <c r="E881" s="36" t="s">
        <v>184</v>
      </c>
      <c r="F881" s="36">
        <v>657</v>
      </c>
    </row>
    <row r="882" spans="1:6" x14ac:dyDescent="0.25">
      <c r="A882" s="49" t="str">
        <f t="shared" si="16"/>
        <v>Conseiller socio-éducatif 6e échelon</v>
      </c>
      <c r="B882" s="37" t="str">
        <f>Filières!$G$21</f>
        <v>Sociale</v>
      </c>
      <c r="C882" s="37" t="str">
        <f>Grades!$C$54</f>
        <v>Conseiller_socio_éducatif</v>
      </c>
      <c r="D882" s="37" t="str">
        <f>Grades!$C$55</f>
        <v>Conseiller socio-éducatif</v>
      </c>
      <c r="E882" s="36" t="s">
        <v>185</v>
      </c>
      <c r="F882" s="51">
        <v>631</v>
      </c>
    </row>
    <row r="883" spans="1:6" x14ac:dyDescent="0.25">
      <c r="A883" s="49" t="str">
        <f t="shared" si="16"/>
        <v>Conseiller socio-éducatif 5e échelon</v>
      </c>
      <c r="B883" s="37" t="str">
        <f>Filières!$G$21</f>
        <v>Sociale</v>
      </c>
      <c r="C883" s="37" t="str">
        <f>Grades!$C$54</f>
        <v>Conseiller_socio_éducatif</v>
      </c>
      <c r="D883" s="37" t="str">
        <f>Grades!$C$55</f>
        <v>Conseiller socio-éducatif</v>
      </c>
      <c r="E883" s="36" t="s">
        <v>186</v>
      </c>
      <c r="F883" s="51">
        <v>600</v>
      </c>
    </row>
    <row r="884" spans="1:6" x14ac:dyDescent="0.25">
      <c r="A884" s="49" t="str">
        <f t="shared" si="16"/>
        <v>Conseiller socio-éducatif 4e échelon</v>
      </c>
      <c r="B884" s="37" t="str">
        <f>Filières!$G$21</f>
        <v>Sociale</v>
      </c>
      <c r="C884" s="37" t="str">
        <f>Grades!$C$54</f>
        <v>Conseiller_socio_éducatif</v>
      </c>
      <c r="D884" s="37" t="str">
        <f>Grades!$C$55</f>
        <v>Conseiller socio-éducatif</v>
      </c>
      <c r="E884" s="36" t="s">
        <v>187</v>
      </c>
      <c r="F884" s="51">
        <v>578</v>
      </c>
    </row>
    <row r="885" spans="1:6" x14ac:dyDescent="0.25">
      <c r="A885" s="49" t="str">
        <f t="shared" si="16"/>
        <v>Conseiller socio-éducatif 3e échelon</v>
      </c>
      <c r="B885" s="37" t="str">
        <f>Filières!$G$21</f>
        <v>Sociale</v>
      </c>
      <c r="C885" s="37" t="str">
        <f>Grades!$C$54</f>
        <v>Conseiller_socio_éducatif</v>
      </c>
      <c r="D885" s="37" t="str">
        <f>Grades!$C$55</f>
        <v>Conseiller socio-éducatif</v>
      </c>
      <c r="E885" s="36" t="s">
        <v>188</v>
      </c>
      <c r="F885" s="51">
        <v>555</v>
      </c>
    </row>
    <row r="886" spans="1:6" x14ac:dyDescent="0.25">
      <c r="A886" s="49" t="str">
        <f t="shared" si="16"/>
        <v>Conseiller socio-éducatif 2e échelon</v>
      </c>
      <c r="B886" s="37" t="str">
        <f>Filières!$G$21</f>
        <v>Sociale</v>
      </c>
      <c r="C886" s="37" t="str">
        <f>Grades!$C$54</f>
        <v>Conseiller_socio_éducatif</v>
      </c>
      <c r="D886" s="37" t="str">
        <f>Grades!$C$55</f>
        <v>Conseiller socio-éducatif</v>
      </c>
      <c r="E886" s="36" t="s">
        <v>189</v>
      </c>
      <c r="F886" s="51">
        <v>532</v>
      </c>
    </row>
    <row r="887" spans="1:6" x14ac:dyDescent="0.25">
      <c r="A887" s="49" t="str">
        <f t="shared" si="16"/>
        <v>Conseiller socio-éducatif 1er échelon</v>
      </c>
      <c r="B887" s="37" t="str">
        <f>Filières!$G$21</f>
        <v>Sociale</v>
      </c>
      <c r="C887" s="37" t="str">
        <f>Grades!$C$54</f>
        <v>Conseiller_socio_éducatif</v>
      </c>
      <c r="D887" s="37" t="str">
        <f>Grades!$C$55</f>
        <v>Conseiller socio-éducatif</v>
      </c>
      <c r="E887" s="36" t="s">
        <v>190</v>
      </c>
      <c r="F887" s="51">
        <v>509</v>
      </c>
    </row>
    <row r="888" spans="1:6" x14ac:dyDescent="0.25">
      <c r="A888" s="49" t="str">
        <f t="shared" si="16"/>
        <v>Conseiller supérieur socio-éducatif 8e échelon</v>
      </c>
      <c r="B888" s="37" t="str">
        <f>Filières!$G$21</f>
        <v>Sociale</v>
      </c>
      <c r="C888" s="37" t="str">
        <f>Grades!$C$54</f>
        <v>Conseiller_socio_éducatif</v>
      </c>
      <c r="D888" s="37" t="str">
        <f>Grades!$C$56</f>
        <v>Conseiller supérieur socio-éducatif</v>
      </c>
      <c r="E888" s="36" t="s">
        <v>183</v>
      </c>
      <c r="F888" s="51">
        <v>830</v>
      </c>
    </row>
    <row r="889" spans="1:6" x14ac:dyDescent="0.25">
      <c r="A889" s="49" t="str">
        <f t="shared" si="16"/>
        <v>Conseiller supérieur socio-éducatif 7e échelon</v>
      </c>
      <c r="B889" s="37" t="str">
        <f>Filières!$G$21</f>
        <v>Sociale</v>
      </c>
      <c r="C889" s="37" t="str">
        <f>Grades!$C$54</f>
        <v>Conseiller_socio_éducatif</v>
      </c>
      <c r="D889" s="37" t="str">
        <f>Grades!$C$56</f>
        <v>Conseiller supérieur socio-éducatif</v>
      </c>
      <c r="E889" s="36" t="s">
        <v>184</v>
      </c>
      <c r="F889" s="36">
        <v>816</v>
      </c>
    </row>
    <row r="890" spans="1:6" x14ac:dyDescent="0.25">
      <c r="A890" s="49" t="str">
        <f t="shared" si="16"/>
        <v>Conseiller supérieur socio-éducatif 6e échelon</v>
      </c>
      <c r="B890" s="37" t="str">
        <f>Filières!$G$21</f>
        <v>Sociale</v>
      </c>
      <c r="C890" s="37" t="str">
        <f>Grades!$C$54</f>
        <v>Conseiller_socio_éducatif</v>
      </c>
      <c r="D890" s="37" t="str">
        <f>Grades!$C$56</f>
        <v>Conseiller supérieur socio-éducatif</v>
      </c>
      <c r="E890" s="36" t="s">
        <v>185</v>
      </c>
      <c r="F890" s="51">
        <v>784</v>
      </c>
    </row>
    <row r="891" spans="1:6" x14ac:dyDescent="0.25">
      <c r="A891" s="49" t="str">
        <f t="shared" si="16"/>
        <v>Conseiller supérieur socio-éducatif 5e échelon</v>
      </c>
      <c r="B891" s="37" t="str">
        <f>Filières!$G$21</f>
        <v>Sociale</v>
      </c>
      <c r="C891" s="37" t="str">
        <f>Grades!$C$54</f>
        <v>Conseiller_socio_éducatif</v>
      </c>
      <c r="D891" s="37" t="str">
        <f>Grades!$C$56</f>
        <v>Conseiller supérieur socio-éducatif</v>
      </c>
      <c r="E891" s="36" t="s">
        <v>186</v>
      </c>
      <c r="F891" s="51">
        <v>751</v>
      </c>
    </row>
    <row r="892" spans="1:6" x14ac:dyDescent="0.25">
      <c r="A892" s="49" t="str">
        <f t="shared" si="16"/>
        <v>Conseiller supérieur socio-éducatif 4e échelon</v>
      </c>
      <c r="B892" s="37" t="str">
        <f>Filières!$G$21</f>
        <v>Sociale</v>
      </c>
      <c r="C892" s="37" t="str">
        <f>Grades!$C$54</f>
        <v>Conseiller_socio_éducatif</v>
      </c>
      <c r="D892" s="37" t="str">
        <f>Grades!$C$56</f>
        <v>Conseiller supérieur socio-éducatif</v>
      </c>
      <c r="E892" s="36" t="s">
        <v>187</v>
      </c>
      <c r="F892" s="51">
        <v>729</v>
      </c>
    </row>
    <row r="893" spans="1:6" x14ac:dyDescent="0.25">
      <c r="A893" s="49" t="str">
        <f t="shared" si="16"/>
        <v>Conseiller supérieur socio-éducatif 3e échelon</v>
      </c>
      <c r="B893" s="37" t="str">
        <f>Filières!$G$21</f>
        <v>Sociale</v>
      </c>
      <c r="C893" s="37" t="str">
        <f>Grades!$C$54</f>
        <v>Conseiller_socio_éducatif</v>
      </c>
      <c r="D893" s="37" t="str">
        <f>Grades!$C$56</f>
        <v>Conseiller supérieur socio-éducatif</v>
      </c>
      <c r="E893" s="36" t="s">
        <v>188</v>
      </c>
      <c r="F893" s="51">
        <v>698</v>
      </c>
    </row>
    <row r="894" spans="1:6" x14ac:dyDescent="0.25">
      <c r="A894" s="49" t="str">
        <f t="shared" si="16"/>
        <v>Conseiller supérieur socio-éducatif 2e échelon</v>
      </c>
      <c r="B894" s="37" t="str">
        <f>Filières!$G$21</f>
        <v>Sociale</v>
      </c>
      <c r="C894" s="37" t="str">
        <f>Grades!$C$54</f>
        <v>Conseiller_socio_éducatif</v>
      </c>
      <c r="D894" s="37" t="str">
        <f>Grades!$C$56</f>
        <v>Conseiller supérieur socio-éducatif</v>
      </c>
      <c r="E894" s="36" t="s">
        <v>189</v>
      </c>
      <c r="F894" s="51">
        <v>674</v>
      </c>
    </row>
    <row r="895" spans="1:6" x14ac:dyDescent="0.25">
      <c r="A895" s="49" t="str">
        <f t="shared" si="16"/>
        <v>Conseiller supérieur socio-éducatif 1er échelon</v>
      </c>
      <c r="B895" s="37" t="str">
        <f>Filières!$G$21</f>
        <v>Sociale</v>
      </c>
      <c r="C895" s="37" t="str">
        <f>Grades!$C$54</f>
        <v>Conseiller_socio_éducatif</v>
      </c>
      <c r="D895" s="37" t="str">
        <f>Grades!$C$56</f>
        <v>Conseiller supérieur socio-éducatif</v>
      </c>
      <c r="E895" s="36" t="s">
        <v>190</v>
      </c>
      <c r="F895" s="51">
        <v>641</v>
      </c>
    </row>
    <row r="896" spans="1:6" x14ac:dyDescent="0.25">
      <c r="A896" s="49" t="str">
        <f t="shared" ref="A896:A958" si="17">D896&amp;" "&amp;E896</f>
        <v>Conseiller hors classe socio-éducatif 6e échelon</v>
      </c>
      <c r="B896" s="37" t="str">
        <f>Filières!$G$21</f>
        <v>Sociale</v>
      </c>
      <c r="C896" s="37" t="str">
        <f>Grades!$C$54</f>
        <v>Conseiller_socio_éducatif</v>
      </c>
      <c r="D896" s="37" t="str">
        <f>Grades!$C$57</f>
        <v>Conseiller hors classe socio-éducatif</v>
      </c>
      <c r="E896" s="36" t="s">
        <v>185</v>
      </c>
      <c r="F896" s="51">
        <v>940</v>
      </c>
    </row>
    <row r="897" spans="1:6" x14ac:dyDescent="0.25">
      <c r="A897" s="49" t="str">
        <f t="shared" si="17"/>
        <v>Conseiller hors classe socio-éducatif 5e échelon</v>
      </c>
      <c r="B897" s="37" t="str">
        <f>Filières!$G$21</f>
        <v>Sociale</v>
      </c>
      <c r="C897" s="37" t="str">
        <f>Grades!$C$54</f>
        <v>Conseiller_socio_éducatif</v>
      </c>
      <c r="D897" s="37" t="str">
        <f>Grades!$C$57</f>
        <v>Conseiller hors classe socio-éducatif</v>
      </c>
      <c r="E897" s="36" t="s">
        <v>186</v>
      </c>
      <c r="F897" s="51">
        <v>883</v>
      </c>
    </row>
    <row r="898" spans="1:6" x14ac:dyDescent="0.25">
      <c r="A898" s="49" t="str">
        <f t="shared" si="17"/>
        <v>Conseiller hors classe socio-éducatif 4e échelon</v>
      </c>
      <c r="B898" s="37" t="str">
        <f>Filières!$G$21</f>
        <v>Sociale</v>
      </c>
      <c r="C898" s="37" t="str">
        <f>Grades!$C$54</f>
        <v>Conseiller_socio_éducatif</v>
      </c>
      <c r="D898" s="37" t="str">
        <f>Grades!$C$57</f>
        <v>Conseiller hors classe socio-éducatif</v>
      </c>
      <c r="E898" s="36" t="s">
        <v>187</v>
      </c>
      <c r="F898" s="51">
        <v>835</v>
      </c>
    </row>
    <row r="899" spans="1:6" x14ac:dyDescent="0.25">
      <c r="A899" s="49" t="str">
        <f t="shared" si="17"/>
        <v>Conseiller hors classe socio-éducatif 3e échelon</v>
      </c>
      <c r="B899" s="37" t="str">
        <f>Filières!$G$21</f>
        <v>Sociale</v>
      </c>
      <c r="C899" s="37" t="str">
        <f>Grades!$C$54</f>
        <v>Conseiller_socio_éducatif</v>
      </c>
      <c r="D899" s="37" t="str">
        <f>Grades!$C$57</f>
        <v>Conseiller hors classe socio-éducatif</v>
      </c>
      <c r="E899" s="36" t="s">
        <v>188</v>
      </c>
      <c r="F899" s="51">
        <v>791</v>
      </c>
    </row>
    <row r="900" spans="1:6" x14ac:dyDescent="0.25">
      <c r="A900" s="49" t="str">
        <f t="shared" si="17"/>
        <v>Conseiller hors classe socio-éducatif 2e échelon</v>
      </c>
      <c r="B900" s="37" t="str">
        <f>Filières!$G$21</f>
        <v>Sociale</v>
      </c>
      <c r="C900" s="37" t="str">
        <f>Grades!$C$54</f>
        <v>Conseiller_socio_éducatif</v>
      </c>
      <c r="D900" s="37" t="str">
        <f>Grades!$C$57</f>
        <v>Conseiller hors classe socio-éducatif</v>
      </c>
      <c r="E900" s="36" t="s">
        <v>189</v>
      </c>
      <c r="F900" s="51">
        <v>751</v>
      </c>
    </row>
    <row r="901" spans="1:6" x14ac:dyDescent="0.25">
      <c r="A901" s="49" t="str">
        <f t="shared" si="17"/>
        <v>Conseiller hors classe socio-éducatif 1er échelon</v>
      </c>
      <c r="B901" s="37" t="str">
        <f>Filières!$G$21</f>
        <v>Sociale</v>
      </c>
      <c r="C901" s="37" t="str">
        <f>Grades!$C$54</f>
        <v>Conseiller_socio_éducatif</v>
      </c>
      <c r="D901" s="37" t="str">
        <f>Grades!$C$57</f>
        <v>Conseiller hors classe socio-éducatif</v>
      </c>
      <c r="E901" s="36" t="s">
        <v>190</v>
      </c>
      <c r="F901" s="51">
        <v>729</v>
      </c>
    </row>
    <row r="902" spans="1:6" x14ac:dyDescent="0.25">
      <c r="A902" s="49" t="str">
        <f t="shared" si="17"/>
        <v>Gardien-brigadier 12e échelon</v>
      </c>
      <c r="B902" s="37" t="str">
        <f>Filières!$E$21</f>
        <v>Police_municipale</v>
      </c>
      <c r="C902" s="37" t="str">
        <f>Grades!$A$59</f>
        <v>Agent_police_municipale</v>
      </c>
      <c r="D902" s="37" t="str">
        <f>Grades!$A$60</f>
        <v>Gardien-brigadier</v>
      </c>
      <c r="E902" s="36" t="s">
        <v>191</v>
      </c>
      <c r="F902" s="36">
        <v>486</v>
      </c>
    </row>
    <row r="903" spans="1:6" x14ac:dyDescent="0.25">
      <c r="A903" s="49" t="str">
        <f t="shared" si="17"/>
        <v>Gardien-brigadier 11e échelon</v>
      </c>
      <c r="B903" s="37" t="str">
        <f>Filières!$E$21</f>
        <v>Police_municipale</v>
      </c>
      <c r="C903" s="37" t="str">
        <f>Grades!$A$59</f>
        <v>Agent_police_municipale</v>
      </c>
      <c r="D903" s="37" t="str">
        <f>Grades!$A$60</f>
        <v>Gardien-brigadier</v>
      </c>
      <c r="E903" s="36" t="s">
        <v>180</v>
      </c>
      <c r="F903" s="36">
        <v>473</v>
      </c>
    </row>
    <row r="904" spans="1:6" x14ac:dyDescent="0.25">
      <c r="A904" s="49" t="str">
        <f t="shared" si="17"/>
        <v>Gardien-brigadier 10e échelon</v>
      </c>
      <c r="B904" s="37" t="str">
        <f>Filières!$E$21</f>
        <v>Police_municipale</v>
      </c>
      <c r="C904" s="37" t="str">
        <f>Grades!$A$59</f>
        <v>Agent_police_municipale</v>
      </c>
      <c r="D904" s="37" t="str">
        <f>Grades!$A$60</f>
        <v>Gardien-brigadier</v>
      </c>
      <c r="E904" s="36" t="s">
        <v>181</v>
      </c>
      <c r="F904" s="36">
        <v>461</v>
      </c>
    </row>
    <row r="905" spans="1:6" x14ac:dyDescent="0.25">
      <c r="A905" s="49" t="str">
        <f t="shared" si="17"/>
        <v>Gardien-brigadier 9e échelon</v>
      </c>
      <c r="B905" s="37" t="str">
        <f>Filières!$E$21</f>
        <v>Police_municipale</v>
      </c>
      <c r="C905" s="37" t="str">
        <f>Grades!$A$59</f>
        <v>Agent_police_municipale</v>
      </c>
      <c r="D905" s="37" t="str">
        <f>Grades!$A$60</f>
        <v>Gardien-brigadier</v>
      </c>
      <c r="E905" s="36" t="s">
        <v>182</v>
      </c>
      <c r="F905" s="36">
        <v>446</v>
      </c>
    </row>
    <row r="906" spans="1:6" x14ac:dyDescent="0.25">
      <c r="A906" s="49" t="str">
        <f t="shared" si="17"/>
        <v>Gardien-brigadier 8e échelon</v>
      </c>
      <c r="B906" s="37" t="str">
        <f>Filières!$E$21</f>
        <v>Police_municipale</v>
      </c>
      <c r="C906" s="37" t="str">
        <f>Grades!$A$59</f>
        <v>Agent_police_municipale</v>
      </c>
      <c r="D906" s="37" t="str">
        <f>Grades!$A$60</f>
        <v>Gardien-brigadier</v>
      </c>
      <c r="E906" s="36" t="s">
        <v>183</v>
      </c>
      <c r="F906" s="36">
        <v>430</v>
      </c>
    </row>
    <row r="907" spans="1:6" x14ac:dyDescent="0.25">
      <c r="A907" s="49" t="str">
        <f t="shared" si="17"/>
        <v>Gardien-brigadier 7e échelon</v>
      </c>
      <c r="B907" s="37" t="str">
        <f>Filières!$E$21</f>
        <v>Police_municipale</v>
      </c>
      <c r="C907" s="37" t="str">
        <f>Grades!$A$59</f>
        <v>Agent_police_municipale</v>
      </c>
      <c r="D907" s="37" t="str">
        <f>Grades!$A$60</f>
        <v>Gardien-brigadier</v>
      </c>
      <c r="E907" s="36" t="s">
        <v>184</v>
      </c>
      <c r="F907" s="36">
        <v>416</v>
      </c>
    </row>
    <row r="908" spans="1:6" x14ac:dyDescent="0.25">
      <c r="A908" s="49" t="str">
        <f t="shared" si="17"/>
        <v>Gardien-brigadier 6e échelon</v>
      </c>
      <c r="B908" s="37" t="str">
        <f>Filières!$E$21</f>
        <v>Police_municipale</v>
      </c>
      <c r="C908" s="37" t="str">
        <f>Grades!$A$59</f>
        <v>Agent_police_municipale</v>
      </c>
      <c r="D908" s="37" t="str">
        <f>Grades!$A$60</f>
        <v>Gardien-brigadier</v>
      </c>
      <c r="E908" s="36" t="s">
        <v>185</v>
      </c>
      <c r="F908" s="36">
        <v>404</v>
      </c>
    </row>
    <row r="909" spans="1:6" x14ac:dyDescent="0.25">
      <c r="A909" s="49" t="str">
        <f t="shared" si="17"/>
        <v>Gardien-brigadier 5e échelon</v>
      </c>
      <c r="B909" s="37" t="str">
        <f>Filières!$E$21</f>
        <v>Police_municipale</v>
      </c>
      <c r="C909" s="37" t="str">
        <f>Grades!$A$59</f>
        <v>Agent_police_municipale</v>
      </c>
      <c r="D909" s="37" t="str">
        <f>Grades!$A$60</f>
        <v>Gardien-brigadier</v>
      </c>
      <c r="E909" s="36" t="s">
        <v>186</v>
      </c>
      <c r="F909" s="36">
        <v>396</v>
      </c>
    </row>
    <row r="910" spans="1:6" x14ac:dyDescent="0.25">
      <c r="A910" s="49" t="str">
        <f t="shared" si="17"/>
        <v>Gardien-brigadier 4e échelon</v>
      </c>
      <c r="B910" s="37" t="str">
        <f>Filières!$E$21</f>
        <v>Police_municipale</v>
      </c>
      <c r="C910" s="37" t="str">
        <f>Grades!$A$59</f>
        <v>Agent_police_municipale</v>
      </c>
      <c r="D910" s="37" t="str">
        <f>Grades!$A$60</f>
        <v>Gardien-brigadier</v>
      </c>
      <c r="E910" s="36" t="s">
        <v>187</v>
      </c>
      <c r="F910" s="36">
        <v>387</v>
      </c>
    </row>
    <row r="911" spans="1:6" x14ac:dyDescent="0.25">
      <c r="A911" s="49" t="str">
        <f t="shared" si="17"/>
        <v>Gardien-brigadier 3e échelon</v>
      </c>
      <c r="B911" s="37" t="str">
        <f>Filières!$E$21</f>
        <v>Police_municipale</v>
      </c>
      <c r="C911" s="37" t="str">
        <f>Grades!$A$59</f>
        <v>Agent_police_municipale</v>
      </c>
      <c r="D911" s="37" t="str">
        <f>Grades!$A$60</f>
        <v>Gardien-brigadier</v>
      </c>
      <c r="E911" s="36" t="s">
        <v>188</v>
      </c>
      <c r="F911" s="36">
        <v>376</v>
      </c>
    </row>
    <row r="912" spans="1:6" x14ac:dyDescent="0.25">
      <c r="A912" s="49" t="str">
        <f t="shared" si="17"/>
        <v>Gardien-brigadier 2e échelon</v>
      </c>
      <c r="B912" s="37" t="str">
        <f>Filières!$E$21</f>
        <v>Police_municipale</v>
      </c>
      <c r="C912" s="37" t="str">
        <f>Grades!$A$59</f>
        <v>Agent_police_municipale</v>
      </c>
      <c r="D912" s="37" t="str">
        <f>Grades!$A$60</f>
        <v>Gardien-brigadier</v>
      </c>
      <c r="E912" s="36" t="s">
        <v>189</v>
      </c>
      <c r="F912" s="36">
        <v>371</v>
      </c>
    </row>
    <row r="913" spans="1:6" x14ac:dyDescent="0.25">
      <c r="A913" s="49" t="str">
        <f t="shared" si="17"/>
        <v>Gardien-brigadier 1er échelon</v>
      </c>
      <c r="B913" s="37" t="str">
        <f>Filières!$E$21</f>
        <v>Police_municipale</v>
      </c>
      <c r="C913" s="37" t="str">
        <f>Grades!$A$59</f>
        <v>Agent_police_municipale</v>
      </c>
      <c r="D913" s="37" t="str">
        <f>Grades!$A$60</f>
        <v>Gardien-brigadier</v>
      </c>
      <c r="E913" s="36" t="s">
        <v>190</v>
      </c>
      <c r="F913" s="36">
        <v>368</v>
      </c>
    </row>
    <row r="914" spans="1:6" x14ac:dyDescent="0.25">
      <c r="A914" s="49" t="str">
        <f t="shared" si="17"/>
        <v>Brigadier 12e échelon</v>
      </c>
      <c r="B914" s="37" t="str">
        <f>Filières!$E$21</f>
        <v>Police_municipale</v>
      </c>
      <c r="C914" s="37" t="str">
        <f>Grades!$A$59</f>
        <v>Agent_police_municipale</v>
      </c>
      <c r="D914" s="37" t="str">
        <f>Grades!$A$61</f>
        <v>Brigadier</v>
      </c>
      <c r="E914" s="36" t="s">
        <v>191</v>
      </c>
      <c r="F914" s="36">
        <v>486</v>
      </c>
    </row>
    <row r="915" spans="1:6" x14ac:dyDescent="0.25">
      <c r="A915" s="49" t="str">
        <f t="shared" si="17"/>
        <v>Brigadier 11e échelon</v>
      </c>
      <c r="B915" s="37" t="str">
        <f>Filières!$E$21</f>
        <v>Police_municipale</v>
      </c>
      <c r="C915" s="37" t="str">
        <f>Grades!$A$59</f>
        <v>Agent_police_municipale</v>
      </c>
      <c r="D915" s="37" t="str">
        <f>Grades!$A$61</f>
        <v>Brigadier</v>
      </c>
      <c r="E915" s="36" t="s">
        <v>180</v>
      </c>
      <c r="F915" s="36">
        <v>473</v>
      </c>
    </row>
    <row r="916" spans="1:6" x14ac:dyDescent="0.25">
      <c r="A916" s="49" t="str">
        <f t="shared" si="17"/>
        <v>Brigadier 10e échelon</v>
      </c>
      <c r="B916" s="37" t="str">
        <f>Filières!$E$21</f>
        <v>Police_municipale</v>
      </c>
      <c r="C916" s="37" t="str">
        <f>Grades!$A$59</f>
        <v>Agent_police_municipale</v>
      </c>
      <c r="D916" s="37" t="str">
        <f>Grades!$A$61</f>
        <v>Brigadier</v>
      </c>
      <c r="E916" s="36" t="s">
        <v>181</v>
      </c>
      <c r="F916" s="36">
        <v>461</v>
      </c>
    </row>
    <row r="917" spans="1:6" x14ac:dyDescent="0.25">
      <c r="A917" s="49" t="str">
        <f t="shared" si="17"/>
        <v>Brigadier 9e échelon</v>
      </c>
      <c r="B917" s="37" t="str">
        <f>Filières!$E$21</f>
        <v>Police_municipale</v>
      </c>
      <c r="C917" s="37" t="str">
        <f>Grades!$A$59</f>
        <v>Agent_police_municipale</v>
      </c>
      <c r="D917" s="37" t="str">
        <f>Grades!$A$61</f>
        <v>Brigadier</v>
      </c>
      <c r="E917" s="36" t="s">
        <v>182</v>
      </c>
      <c r="F917" s="36">
        <v>446</v>
      </c>
    </row>
    <row r="918" spans="1:6" x14ac:dyDescent="0.25">
      <c r="A918" s="49" t="str">
        <f t="shared" si="17"/>
        <v>Brigadier 8e échelon</v>
      </c>
      <c r="B918" s="37" t="str">
        <f>Filières!$E$21</f>
        <v>Police_municipale</v>
      </c>
      <c r="C918" s="37" t="str">
        <f>Grades!$A$59</f>
        <v>Agent_police_municipale</v>
      </c>
      <c r="D918" s="37" t="str">
        <f>Grades!$A$61</f>
        <v>Brigadier</v>
      </c>
      <c r="E918" s="36" t="s">
        <v>183</v>
      </c>
      <c r="F918" s="36">
        <v>430</v>
      </c>
    </row>
    <row r="919" spans="1:6" x14ac:dyDescent="0.25">
      <c r="A919" s="49" t="str">
        <f t="shared" si="17"/>
        <v>Brigadier 7e échelon</v>
      </c>
      <c r="B919" s="37" t="str">
        <f>Filières!$E$21</f>
        <v>Police_municipale</v>
      </c>
      <c r="C919" s="37" t="str">
        <f>Grades!$A$59</f>
        <v>Agent_police_municipale</v>
      </c>
      <c r="D919" s="37" t="str">
        <f>Grades!$A$61</f>
        <v>Brigadier</v>
      </c>
      <c r="E919" s="36" t="s">
        <v>184</v>
      </c>
      <c r="F919" s="36">
        <v>416</v>
      </c>
    </row>
    <row r="920" spans="1:6" x14ac:dyDescent="0.25">
      <c r="A920" s="49" t="str">
        <f t="shared" si="17"/>
        <v>Brigadier 6e échelon</v>
      </c>
      <c r="B920" s="37" t="str">
        <f>Filières!$E$21</f>
        <v>Police_municipale</v>
      </c>
      <c r="C920" s="37" t="str">
        <f>Grades!$A$59</f>
        <v>Agent_police_municipale</v>
      </c>
      <c r="D920" s="37" t="str">
        <f>Grades!$A$61</f>
        <v>Brigadier</v>
      </c>
      <c r="E920" s="36" t="s">
        <v>185</v>
      </c>
      <c r="F920" s="36">
        <v>404</v>
      </c>
    </row>
    <row r="921" spans="1:6" x14ac:dyDescent="0.25">
      <c r="A921" s="49" t="str">
        <f t="shared" si="17"/>
        <v>Brigadier 5e échelon</v>
      </c>
      <c r="B921" s="37" t="str">
        <f>Filières!$E$21</f>
        <v>Police_municipale</v>
      </c>
      <c r="C921" s="37" t="str">
        <f>Grades!$A$59</f>
        <v>Agent_police_municipale</v>
      </c>
      <c r="D921" s="37" t="str">
        <f>Grades!$A$61</f>
        <v>Brigadier</v>
      </c>
      <c r="E921" s="36" t="s">
        <v>186</v>
      </c>
      <c r="F921" s="36">
        <v>396</v>
      </c>
    </row>
    <row r="922" spans="1:6" x14ac:dyDescent="0.25">
      <c r="A922" s="49" t="str">
        <f t="shared" si="17"/>
        <v>Brigadier 4e échelon</v>
      </c>
      <c r="B922" s="37" t="str">
        <f>Filières!$E$21</f>
        <v>Police_municipale</v>
      </c>
      <c r="C922" s="37" t="str">
        <f>Grades!$A$59</f>
        <v>Agent_police_municipale</v>
      </c>
      <c r="D922" s="37" t="str">
        <f>Grades!$A$61</f>
        <v>Brigadier</v>
      </c>
      <c r="E922" s="36" t="s">
        <v>187</v>
      </c>
      <c r="F922" s="36">
        <v>387</v>
      </c>
    </row>
    <row r="923" spans="1:6" x14ac:dyDescent="0.25">
      <c r="A923" s="49" t="str">
        <f t="shared" si="17"/>
        <v>Brigadier 3e échelon</v>
      </c>
      <c r="B923" s="37" t="str">
        <f>Filières!$E$21</f>
        <v>Police_municipale</v>
      </c>
      <c r="C923" s="37" t="str">
        <f>Grades!$A$59</f>
        <v>Agent_police_municipale</v>
      </c>
      <c r="D923" s="37" t="str">
        <f>Grades!$A$61</f>
        <v>Brigadier</v>
      </c>
      <c r="E923" s="36" t="s">
        <v>188</v>
      </c>
      <c r="F923" s="36">
        <v>376</v>
      </c>
    </row>
    <row r="924" spans="1:6" x14ac:dyDescent="0.25">
      <c r="A924" s="49" t="str">
        <f t="shared" si="17"/>
        <v>Brigadier 2e échelon</v>
      </c>
      <c r="B924" s="37" t="str">
        <f>Filières!$E$21</f>
        <v>Police_municipale</v>
      </c>
      <c r="C924" s="37" t="str">
        <f>Grades!$A$59</f>
        <v>Agent_police_municipale</v>
      </c>
      <c r="D924" s="37" t="str">
        <f>Grades!$A$61</f>
        <v>Brigadier</v>
      </c>
      <c r="E924" s="36" t="s">
        <v>189</v>
      </c>
      <c r="F924" s="36">
        <v>371</v>
      </c>
    </row>
    <row r="925" spans="1:6" x14ac:dyDescent="0.25">
      <c r="A925" s="49" t="str">
        <f t="shared" si="17"/>
        <v>Brigadier 1er échelon</v>
      </c>
      <c r="B925" s="37" t="str">
        <f>Filières!$E$21</f>
        <v>Police_municipale</v>
      </c>
      <c r="C925" s="37" t="str">
        <f>Grades!$A$59</f>
        <v>Agent_police_municipale</v>
      </c>
      <c r="D925" s="37" t="str">
        <f>Grades!$A$61</f>
        <v>Brigadier</v>
      </c>
      <c r="E925" s="36" t="s">
        <v>190</v>
      </c>
      <c r="F925" s="36">
        <v>368</v>
      </c>
    </row>
    <row r="926" spans="1:6" x14ac:dyDescent="0.25">
      <c r="A926" s="49" t="str">
        <f t="shared" si="17"/>
        <v>Brigadier-chef principal Echelon spécial</v>
      </c>
      <c r="B926" s="37" t="str">
        <f>Filières!$E$21</f>
        <v>Police_municipale</v>
      </c>
      <c r="C926" s="37" t="str">
        <f>Grades!$A$59</f>
        <v>Agent_police_municipale</v>
      </c>
      <c r="D926" s="37" t="str">
        <f>Grades!$A$62</f>
        <v>Brigadier-chef principal</v>
      </c>
      <c r="E926" s="36" t="s">
        <v>193</v>
      </c>
      <c r="F926" s="36">
        <v>597</v>
      </c>
    </row>
    <row r="927" spans="1:6" x14ac:dyDescent="0.25">
      <c r="A927" s="49" t="str">
        <f t="shared" si="17"/>
        <v>Brigadier-chef principal 9e échelon</v>
      </c>
      <c r="B927" s="37" t="str">
        <f>Filières!$E$21</f>
        <v>Police_municipale</v>
      </c>
      <c r="C927" s="37" t="str">
        <f>Grades!$A$59</f>
        <v>Agent_police_municipale</v>
      </c>
      <c r="D927" s="37" t="str">
        <f>Grades!$A$62</f>
        <v>Brigadier-chef principal</v>
      </c>
      <c r="E927" s="36" t="s">
        <v>182</v>
      </c>
      <c r="F927" s="36">
        <v>566</v>
      </c>
    </row>
    <row r="928" spans="1:6" x14ac:dyDescent="0.25">
      <c r="A928" s="49" t="str">
        <f t="shared" si="17"/>
        <v>Brigadier-chef principal 8e échelon</v>
      </c>
      <c r="B928" s="37" t="str">
        <f>Filières!$E$21</f>
        <v>Police_municipale</v>
      </c>
      <c r="C928" s="37" t="str">
        <f>Grades!$A$59</f>
        <v>Agent_police_municipale</v>
      </c>
      <c r="D928" s="37" t="str">
        <f>Grades!$A$62</f>
        <v>Brigadier-chef principal</v>
      </c>
      <c r="E928" s="36" t="s">
        <v>183</v>
      </c>
      <c r="F928" s="36">
        <v>526</v>
      </c>
    </row>
    <row r="929" spans="1:6" x14ac:dyDescent="0.25">
      <c r="A929" s="49" t="str">
        <f t="shared" si="17"/>
        <v>Brigadier-chef principal 7e échelon</v>
      </c>
      <c r="B929" s="37" t="str">
        <f>Filières!$E$21</f>
        <v>Police_municipale</v>
      </c>
      <c r="C929" s="37" t="str">
        <f>Grades!$A$59</f>
        <v>Agent_police_municipale</v>
      </c>
      <c r="D929" s="37" t="str">
        <f>Grades!$A$62</f>
        <v>Brigadier-chef principal</v>
      </c>
      <c r="E929" s="36" t="s">
        <v>184</v>
      </c>
      <c r="F929" s="36">
        <v>501</v>
      </c>
    </row>
    <row r="930" spans="1:6" x14ac:dyDescent="0.25">
      <c r="A930" s="49" t="str">
        <f t="shared" si="17"/>
        <v>Brigadier-chef principal 6e échelon</v>
      </c>
      <c r="B930" s="37" t="str">
        <f>Filières!$E$21</f>
        <v>Police_municipale</v>
      </c>
      <c r="C930" s="37" t="str">
        <f>Grades!$A$59</f>
        <v>Agent_police_municipale</v>
      </c>
      <c r="D930" s="37" t="str">
        <f>Grades!$A$62</f>
        <v>Brigadier-chef principal</v>
      </c>
      <c r="E930" s="36" t="s">
        <v>185</v>
      </c>
      <c r="F930" s="36">
        <v>487</v>
      </c>
    </row>
    <row r="931" spans="1:6" x14ac:dyDescent="0.25">
      <c r="A931" s="49" t="str">
        <f t="shared" si="17"/>
        <v>Brigadier-chef principal 5e échelon</v>
      </c>
      <c r="B931" s="37" t="str">
        <f>Filières!$E$21</f>
        <v>Police_municipale</v>
      </c>
      <c r="C931" s="37" t="str">
        <f>Grades!$A$59</f>
        <v>Agent_police_municipale</v>
      </c>
      <c r="D931" s="37" t="str">
        <f>Grades!$A$62</f>
        <v>Brigadier-chef principal</v>
      </c>
      <c r="E931" s="36" t="s">
        <v>186</v>
      </c>
      <c r="F931" s="36">
        <v>469</v>
      </c>
    </row>
    <row r="932" spans="1:6" x14ac:dyDescent="0.25">
      <c r="A932" s="49" t="str">
        <f t="shared" si="17"/>
        <v>Brigadier-chef principal 4e échelon</v>
      </c>
      <c r="B932" s="37" t="str">
        <f>Filières!$E$21</f>
        <v>Police_municipale</v>
      </c>
      <c r="C932" s="37" t="str">
        <f>Grades!$A$59</f>
        <v>Agent_police_municipale</v>
      </c>
      <c r="D932" s="37" t="str">
        <f>Grades!$A$62</f>
        <v>Brigadier-chef principal</v>
      </c>
      <c r="E932" s="36" t="s">
        <v>187</v>
      </c>
      <c r="F932" s="36">
        <v>445</v>
      </c>
    </row>
    <row r="933" spans="1:6" x14ac:dyDescent="0.25">
      <c r="A933" s="49" t="str">
        <f t="shared" si="17"/>
        <v>Brigadier-chef principal 3e échelon</v>
      </c>
      <c r="B933" s="37" t="str">
        <f>Filières!$E$21</f>
        <v>Police_municipale</v>
      </c>
      <c r="C933" s="37" t="str">
        <f>Grades!$A$59</f>
        <v>Agent_police_municipale</v>
      </c>
      <c r="D933" s="37" t="str">
        <f>Grades!$A$62</f>
        <v>Brigadier-chef principal</v>
      </c>
      <c r="E933" s="36" t="s">
        <v>188</v>
      </c>
      <c r="F933" s="36">
        <v>425</v>
      </c>
    </row>
    <row r="934" spans="1:6" x14ac:dyDescent="0.25">
      <c r="A934" s="49" t="str">
        <f t="shared" si="17"/>
        <v>Brigadier-chef principal 2e échelon</v>
      </c>
      <c r="B934" s="37" t="str">
        <f>Filières!$E$21</f>
        <v>Police_municipale</v>
      </c>
      <c r="C934" s="37" t="str">
        <f>Grades!$A$59</f>
        <v>Agent_police_municipale</v>
      </c>
      <c r="D934" s="37" t="str">
        <f>Grades!$A$62</f>
        <v>Brigadier-chef principal</v>
      </c>
      <c r="E934" s="36" t="s">
        <v>189</v>
      </c>
      <c r="F934" s="36">
        <v>407</v>
      </c>
    </row>
    <row r="935" spans="1:6" x14ac:dyDescent="0.25">
      <c r="A935" s="49" t="str">
        <f t="shared" si="17"/>
        <v>Brigadier-chef principal 1er échelon</v>
      </c>
      <c r="B935" s="37" t="str">
        <f>Filières!$E$21</f>
        <v>Police_municipale</v>
      </c>
      <c r="C935" s="37" t="str">
        <f>Grades!$A$59</f>
        <v>Agent_police_municipale</v>
      </c>
      <c r="D935" s="37" t="str">
        <f>Grades!$A$62</f>
        <v>Brigadier-chef principal</v>
      </c>
      <c r="E935" s="36" t="s">
        <v>190</v>
      </c>
      <c r="F935" s="36">
        <v>390</v>
      </c>
    </row>
    <row r="936" spans="1:6" x14ac:dyDescent="0.25">
      <c r="A936" s="49" t="str">
        <f t="shared" si="17"/>
        <v>Chef de police (extinction) Echelon spécial</v>
      </c>
      <c r="B936" s="37" t="str">
        <f>Filières!$E$21</f>
        <v>Police_municipale</v>
      </c>
      <c r="C936" s="37" t="str">
        <f>Grades!$A$59</f>
        <v>Agent_police_municipale</v>
      </c>
      <c r="D936" s="37" t="str">
        <f>Grades!$A$63</f>
        <v>Chef de police (extinction)</v>
      </c>
      <c r="E936" s="36" t="s">
        <v>193</v>
      </c>
      <c r="F936" s="36">
        <v>597</v>
      </c>
    </row>
    <row r="937" spans="1:6" x14ac:dyDescent="0.25">
      <c r="A937" s="49" t="str">
        <f t="shared" si="17"/>
        <v>Chef de police (extinction) 7e échelon</v>
      </c>
      <c r="B937" s="37" t="str">
        <f>Filières!$E$21</f>
        <v>Police_municipale</v>
      </c>
      <c r="C937" s="37" t="str">
        <f>Grades!$A$59</f>
        <v>Agent_police_municipale</v>
      </c>
      <c r="D937" s="37" t="str">
        <f>Grades!$A$63</f>
        <v>Chef de police (extinction)</v>
      </c>
      <c r="E937" s="36" t="s">
        <v>184</v>
      </c>
      <c r="F937" s="36">
        <v>566</v>
      </c>
    </row>
    <row r="938" spans="1:6" x14ac:dyDescent="0.25">
      <c r="A938" s="49" t="str">
        <f t="shared" si="17"/>
        <v>Chef de police (extinction) 6e échelon</v>
      </c>
      <c r="B938" s="37" t="str">
        <f>Filières!$E$21</f>
        <v>Police_municipale</v>
      </c>
      <c r="C938" s="37" t="str">
        <f>Grades!$A$59</f>
        <v>Agent_police_municipale</v>
      </c>
      <c r="D938" s="37" t="str">
        <f>Grades!$A$63</f>
        <v>Chef de police (extinction)</v>
      </c>
      <c r="E938" s="36" t="s">
        <v>185</v>
      </c>
      <c r="F938" s="36">
        <v>526</v>
      </c>
    </row>
    <row r="939" spans="1:6" x14ac:dyDescent="0.25">
      <c r="A939" s="49" t="str">
        <f t="shared" si="17"/>
        <v>Chef de police (extinction) 5e échelon</v>
      </c>
      <c r="B939" s="37" t="str">
        <f>Filières!$E$21</f>
        <v>Police_municipale</v>
      </c>
      <c r="C939" s="37" t="str">
        <f>Grades!$A$59</f>
        <v>Agent_police_municipale</v>
      </c>
      <c r="D939" s="37" t="str">
        <f>Grades!$A$63</f>
        <v>Chef de police (extinction)</v>
      </c>
      <c r="E939" s="36" t="s">
        <v>186</v>
      </c>
      <c r="F939" s="36">
        <v>473</v>
      </c>
    </row>
    <row r="940" spans="1:6" x14ac:dyDescent="0.25">
      <c r="A940" s="49" t="str">
        <f t="shared" si="17"/>
        <v>Chef de police (extinction) 4e échelon</v>
      </c>
      <c r="B940" s="37" t="str">
        <f>Filières!$E$21</f>
        <v>Police_municipale</v>
      </c>
      <c r="C940" s="37" t="str">
        <f>Grades!$A$59</f>
        <v>Agent_police_municipale</v>
      </c>
      <c r="D940" s="37" t="str">
        <f>Grades!$A$63</f>
        <v>Chef de police (extinction)</v>
      </c>
      <c r="E940" s="36" t="s">
        <v>187</v>
      </c>
      <c r="F940" s="36">
        <v>454</v>
      </c>
    </row>
    <row r="941" spans="1:6" x14ac:dyDescent="0.25">
      <c r="A941" s="49" t="str">
        <f t="shared" si="17"/>
        <v>Chef de police (extinction) 3e échelon</v>
      </c>
      <c r="B941" s="37" t="str">
        <f>Filières!$E$21</f>
        <v>Police_municipale</v>
      </c>
      <c r="C941" s="37" t="str">
        <f>Grades!$A$59</f>
        <v>Agent_police_municipale</v>
      </c>
      <c r="D941" s="37" t="str">
        <f>Grades!$A$63</f>
        <v>Chef de police (extinction)</v>
      </c>
      <c r="E941" s="36" t="s">
        <v>188</v>
      </c>
      <c r="F941" s="36">
        <v>425</v>
      </c>
    </row>
    <row r="942" spans="1:6" x14ac:dyDescent="0.25">
      <c r="A942" s="49" t="str">
        <f t="shared" si="17"/>
        <v>Chef de police (extinction) 2e échelon</v>
      </c>
      <c r="B942" s="37" t="str">
        <f>Filières!$E$21</f>
        <v>Police_municipale</v>
      </c>
      <c r="C942" s="37" t="str">
        <f>Grades!$A$59</f>
        <v>Agent_police_municipale</v>
      </c>
      <c r="D942" s="37" t="str">
        <f>Grades!$A$63</f>
        <v>Chef de police (extinction)</v>
      </c>
      <c r="E942" s="36" t="s">
        <v>189</v>
      </c>
      <c r="F942" s="36">
        <v>417</v>
      </c>
    </row>
    <row r="943" spans="1:6" x14ac:dyDescent="0.25">
      <c r="A943" s="49" t="str">
        <f t="shared" si="17"/>
        <v>Chef de police (extinction) 1er échelon</v>
      </c>
      <c r="B943" s="37" t="str">
        <f>Filières!$E$21</f>
        <v>Police_municipale</v>
      </c>
      <c r="C943" s="37" t="str">
        <f>Grades!$A$59</f>
        <v>Agent_police_municipale</v>
      </c>
      <c r="D943" s="37" t="str">
        <f>Grades!$A$63</f>
        <v>Chef de police (extinction)</v>
      </c>
      <c r="E943" s="36" t="s">
        <v>190</v>
      </c>
      <c r="F943" s="36">
        <v>394</v>
      </c>
    </row>
    <row r="944" spans="1:6" x14ac:dyDescent="0.25">
      <c r="A944" s="49" t="str">
        <f t="shared" si="17"/>
        <v>Chef de service de police municipale 13e échelon</v>
      </c>
      <c r="B944" s="37" t="str">
        <f>Filières!$E$21</f>
        <v>Police_municipale</v>
      </c>
      <c r="C944" s="37" t="str">
        <f>Grades!$C$59</f>
        <v>Chef_service_police_municipale</v>
      </c>
      <c r="D944" s="37" t="str">
        <f>Grades!$C$60</f>
        <v>Chef de service de police municipale</v>
      </c>
      <c r="E944" s="36" t="s">
        <v>192</v>
      </c>
      <c r="F944" s="36">
        <v>597</v>
      </c>
    </row>
    <row r="945" spans="1:6" x14ac:dyDescent="0.25">
      <c r="A945" s="49" t="str">
        <f t="shared" si="17"/>
        <v>Chef de service de police municipale 12e échelon</v>
      </c>
      <c r="B945" s="37" t="str">
        <f>Filières!$E$21</f>
        <v>Police_municipale</v>
      </c>
      <c r="C945" s="37" t="str">
        <f>Grades!$C$59</f>
        <v>Chef_service_police_municipale</v>
      </c>
      <c r="D945" s="37" t="str">
        <f>Grades!$C$60</f>
        <v>Chef de service de police municipale</v>
      </c>
      <c r="E945" s="36" t="s">
        <v>191</v>
      </c>
      <c r="F945" s="36">
        <v>563</v>
      </c>
    </row>
    <row r="946" spans="1:6" x14ac:dyDescent="0.25">
      <c r="A946" s="49" t="str">
        <f t="shared" si="17"/>
        <v>Chef de service de police municipale 11e échelon</v>
      </c>
      <c r="B946" s="37" t="str">
        <f>Filières!$E$21</f>
        <v>Police_municipale</v>
      </c>
      <c r="C946" s="37" t="str">
        <f>Grades!$C$59</f>
        <v>Chef_service_police_municipale</v>
      </c>
      <c r="D946" s="37" t="str">
        <f>Grades!$C$60</f>
        <v>Chef de service de police municipale</v>
      </c>
      <c r="E946" s="36" t="s">
        <v>180</v>
      </c>
      <c r="F946" s="36">
        <v>538</v>
      </c>
    </row>
    <row r="947" spans="1:6" x14ac:dyDescent="0.25">
      <c r="A947" s="49" t="str">
        <f t="shared" si="17"/>
        <v>Chef de service de police municipale 10e échelon</v>
      </c>
      <c r="B947" s="37" t="str">
        <f>Filières!$E$21</f>
        <v>Police_municipale</v>
      </c>
      <c r="C947" s="37" t="str">
        <f>Grades!$C$59</f>
        <v>Chef_service_police_municipale</v>
      </c>
      <c r="D947" s="37" t="str">
        <f>Grades!$C$60</f>
        <v>Chef de service de police municipale</v>
      </c>
      <c r="E947" s="36" t="s">
        <v>181</v>
      </c>
      <c r="F947" s="36">
        <v>513</v>
      </c>
    </row>
    <row r="948" spans="1:6" x14ac:dyDescent="0.25">
      <c r="A948" s="49" t="str">
        <f t="shared" si="17"/>
        <v>Chef de service de police municipale 9e échelon</v>
      </c>
      <c r="B948" s="37" t="str">
        <f>Filières!$E$21</f>
        <v>Police_municipale</v>
      </c>
      <c r="C948" s="37" t="str">
        <f>Grades!$C$59</f>
        <v>Chef_service_police_municipale</v>
      </c>
      <c r="D948" s="37" t="str">
        <f>Grades!$C$60</f>
        <v>Chef de service de police municipale</v>
      </c>
      <c r="E948" s="36" t="s">
        <v>182</v>
      </c>
      <c r="F948" s="36">
        <v>500</v>
      </c>
    </row>
    <row r="949" spans="1:6" x14ac:dyDescent="0.25">
      <c r="A949" s="49" t="str">
        <f t="shared" si="17"/>
        <v>Chef de service de police municipale 8e échelon</v>
      </c>
      <c r="B949" s="37" t="str">
        <f>Filières!$E$21</f>
        <v>Police_municipale</v>
      </c>
      <c r="C949" s="37" t="str">
        <f>Grades!$C$59</f>
        <v>Chef_service_police_municipale</v>
      </c>
      <c r="D949" s="37" t="str">
        <f>Grades!$C$60</f>
        <v>Chef de service de police municipale</v>
      </c>
      <c r="E949" s="36" t="s">
        <v>183</v>
      </c>
      <c r="F949" s="36">
        <v>478</v>
      </c>
    </row>
    <row r="950" spans="1:6" x14ac:dyDescent="0.25">
      <c r="A950" s="49" t="str">
        <f t="shared" si="17"/>
        <v>Chef de service de police municipale 7e échelon</v>
      </c>
      <c r="B950" s="37" t="str">
        <f>Filières!$E$21</f>
        <v>Police_municipale</v>
      </c>
      <c r="C950" s="37" t="str">
        <f>Grades!$C$59</f>
        <v>Chef_service_police_municipale</v>
      </c>
      <c r="D950" s="37" t="str">
        <f>Grades!$C$60</f>
        <v>Chef de service de police municipale</v>
      </c>
      <c r="E950" s="36" t="s">
        <v>184</v>
      </c>
      <c r="F950" s="36">
        <v>452</v>
      </c>
    </row>
    <row r="951" spans="1:6" x14ac:dyDescent="0.25">
      <c r="A951" s="49" t="str">
        <f t="shared" si="17"/>
        <v>Chef de service de police municipale 6e échelon</v>
      </c>
      <c r="B951" s="37" t="str">
        <f>Filières!$E$21</f>
        <v>Police_municipale</v>
      </c>
      <c r="C951" s="37" t="str">
        <f>Grades!$C$59</f>
        <v>Chef_service_police_municipale</v>
      </c>
      <c r="D951" s="37" t="str">
        <f>Grades!$C$60</f>
        <v>Chef de service de police municipale</v>
      </c>
      <c r="E951" s="36" t="s">
        <v>185</v>
      </c>
      <c r="F951" s="36">
        <v>431</v>
      </c>
    </row>
    <row r="952" spans="1:6" x14ac:dyDescent="0.25">
      <c r="A952" s="49" t="str">
        <f t="shared" si="17"/>
        <v>Chef de service de police municipale 5e échelon</v>
      </c>
      <c r="B952" s="37" t="str">
        <f>Filières!$E$21</f>
        <v>Police_municipale</v>
      </c>
      <c r="C952" s="37" t="str">
        <f>Grades!$C$59</f>
        <v>Chef_service_police_municipale</v>
      </c>
      <c r="D952" s="37" t="str">
        <f>Grades!$C$60</f>
        <v>Chef de service de police municipale</v>
      </c>
      <c r="E952" s="36" t="s">
        <v>186</v>
      </c>
      <c r="F952" s="36">
        <v>415</v>
      </c>
    </row>
    <row r="953" spans="1:6" x14ac:dyDescent="0.25">
      <c r="A953" s="49" t="str">
        <f t="shared" si="17"/>
        <v>Chef de service de police municipale 4e échelon</v>
      </c>
      <c r="B953" s="37" t="str">
        <f>Filières!$E$21</f>
        <v>Police_municipale</v>
      </c>
      <c r="C953" s="37" t="str">
        <f>Grades!$C$59</f>
        <v>Chef_service_police_municipale</v>
      </c>
      <c r="D953" s="37" t="str">
        <f>Grades!$C$60</f>
        <v>Chef de service de police municipale</v>
      </c>
      <c r="E953" s="36" t="s">
        <v>187</v>
      </c>
      <c r="F953" s="36">
        <v>401</v>
      </c>
    </row>
    <row r="954" spans="1:6" x14ac:dyDescent="0.25">
      <c r="A954" s="49" t="str">
        <f t="shared" si="17"/>
        <v>Chef de service de police municipale 3e échelon</v>
      </c>
      <c r="B954" s="37" t="str">
        <f>Filières!$E$21</f>
        <v>Police_municipale</v>
      </c>
      <c r="C954" s="37" t="str">
        <f>Grades!$C$59</f>
        <v>Chef_service_police_municipale</v>
      </c>
      <c r="D954" s="37" t="str">
        <f>Grades!$C$60</f>
        <v>Chef de service de police municipale</v>
      </c>
      <c r="E954" s="36" t="s">
        <v>188</v>
      </c>
      <c r="F954" s="36">
        <v>397</v>
      </c>
    </row>
    <row r="955" spans="1:6" x14ac:dyDescent="0.25">
      <c r="A955" s="49" t="str">
        <f t="shared" si="17"/>
        <v>Chef de service de police municipale 2e échelon</v>
      </c>
      <c r="B955" s="37" t="str">
        <f>Filières!$E$21</f>
        <v>Police_municipale</v>
      </c>
      <c r="C955" s="37" t="str">
        <f>Grades!$C$59</f>
        <v>Chef_service_police_municipale</v>
      </c>
      <c r="D955" s="37" t="str">
        <f>Grades!$C$60</f>
        <v>Chef de service de police municipale</v>
      </c>
      <c r="E955" s="36" t="s">
        <v>189</v>
      </c>
      <c r="F955" s="36">
        <v>395</v>
      </c>
    </row>
    <row r="956" spans="1:6" x14ac:dyDescent="0.25">
      <c r="A956" s="49" t="str">
        <f t="shared" si="17"/>
        <v>Chef de service de police municipale 1er échelon</v>
      </c>
      <c r="B956" s="37" t="str">
        <f>Filières!$E$21</f>
        <v>Police_municipale</v>
      </c>
      <c r="C956" s="37" t="str">
        <f>Grades!$C$59</f>
        <v>Chef_service_police_municipale</v>
      </c>
      <c r="D956" s="37" t="str">
        <f>Grades!$C$60</f>
        <v>Chef de service de police municipale</v>
      </c>
      <c r="E956" s="36" t="s">
        <v>190</v>
      </c>
      <c r="F956" s="36">
        <v>389</v>
      </c>
    </row>
    <row r="957" spans="1:6" ht="30" x14ac:dyDescent="0.25">
      <c r="A957" s="49" t="str">
        <f t="shared" si="17"/>
        <v>Chef de service de police municipale principal de 2ème classe 12e échelon</v>
      </c>
      <c r="B957" s="37" t="str">
        <f>Filières!$E$21</f>
        <v>Police_municipale</v>
      </c>
      <c r="C957" s="37" t="str">
        <f>Grades!$C$59</f>
        <v>Chef_service_police_municipale</v>
      </c>
      <c r="D957" s="37" t="str">
        <f>Grades!$C$61</f>
        <v>Chef de service de police municipale principal de 2ème classe</v>
      </c>
      <c r="E957" s="36" t="s">
        <v>191</v>
      </c>
      <c r="F957" s="36">
        <v>638</v>
      </c>
    </row>
    <row r="958" spans="1:6" ht="30" x14ac:dyDescent="0.25">
      <c r="A958" s="49" t="str">
        <f t="shared" si="17"/>
        <v>Chef de service de police municipale principal de 2ème classe 11e échelon</v>
      </c>
      <c r="B958" s="37" t="str">
        <f>Filières!$E$21</f>
        <v>Police_municipale</v>
      </c>
      <c r="C958" s="37" t="str">
        <f>Grades!$C$59</f>
        <v>Chef_service_police_municipale</v>
      </c>
      <c r="D958" s="37" t="str">
        <f>Grades!$C$61</f>
        <v>Chef de service de police municipale principal de 2ème classe</v>
      </c>
      <c r="E958" s="36" t="s">
        <v>180</v>
      </c>
      <c r="F958" s="36">
        <v>599</v>
      </c>
    </row>
    <row r="959" spans="1:6" ht="30" x14ac:dyDescent="0.25">
      <c r="A959" s="49" t="str">
        <f t="shared" ref="A959:A1022" si="18">D959&amp;" "&amp;E959</f>
        <v>Chef de service de police municipale principal de 2ème classe 10e échelon</v>
      </c>
      <c r="B959" s="37" t="str">
        <f>Filières!$E$21</f>
        <v>Police_municipale</v>
      </c>
      <c r="C959" s="37" t="str">
        <f>Grades!$C$59</f>
        <v>Chef_service_police_municipale</v>
      </c>
      <c r="D959" s="37" t="str">
        <f>Grades!$C$61</f>
        <v>Chef de service de police municipale principal de 2ème classe</v>
      </c>
      <c r="E959" s="36" t="s">
        <v>181</v>
      </c>
      <c r="F959" s="36">
        <v>567</v>
      </c>
    </row>
    <row r="960" spans="1:6" ht="30" x14ac:dyDescent="0.25">
      <c r="A960" s="49" t="str">
        <f t="shared" si="18"/>
        <v>Chef de service de police municipale principal de 2ème classe 9e échelon</v>
      </c>
      <c r="B960" s="37" t="str">
        <f>Filières!$E$21</f>
        <v>Police_municipale</v>
      </c>
      <c r="C960" s="37" t="str">
        <f>Grades!$C$59</f>
        <v>Chef_service_police_municipale</v>
      </c>
      <c r="D960" s="37" t="str">
        <f>Grades!$C$61</f>
        <v>Chef de service de police municipale principal de 2ème classe</v>
      </c>
      <c r="E960" s="36" t="s">
        <v>182</v>
      </c>
      <c r="F960" s="36">
        <v>542</v>
      </c>
    </row>
    <row r="961" spans="1:6" ht="30" x14ac:dyDescent="0.25">
      <c r="A961" s="49" t="str">
        <f t="shared" si="18"/>
        <v>Chef de service de police municipale principal de 2ème classe 8e échelon</v>
      </c>
      <c r="B961" s="37" t="str">
        <f>Filières!$E$21</f>
        <v>Police_municipale</v>
      </c>
      <c r="C961" s="37" t="str">
        <f>Grades!$C$59</f>
        <v>Chef_service_police_municipale</v>
      </c>
      <c r="D961" s="37" t="str">
        <f>Grades!$C$61</f>
        <v>Chef de service de police municipale principal de 2ème classe</v>
      </c>
      <c r="E961" s="36" t="s">
        <v>183</v>
      </c>
      <c r="F961" s="36">
        <v>528</v>
      </c>
    </row>
    <row r="962" spans="1:6" ht="30" x14ac:dyDescent="0.25">
      <c r="A962" s="49" t="str">
        <f t="shared" si="18"/>
        <v>Chef de service de police municipale principal de 2ème classe 7e échelon</v>
      </c>
      <c r="B962" s="37" t="str">
        <f>Filières!$E$21</f>
        <v>Police_municipale</v>
      </c>
      <c r="C962" s="37" t="str">
        <f>Grades!$C$59</f>
        <v>Chef_service_police_municipale</v>
      </c>
      <c r="D962" s="37" t="str">
        <f>Grades!$C$61</f>
        <v>Chef de service de police municipale principal de 2ème classe</v>
      </c>
      <c r="E962" s="36" t="s">
        <v>184</v>
      </c>
      <c r="F962" s="36">
        <v>506</v>
      </c>
    </row>
    <row r="963" spans="1:6" ht="30" x14ac:dyDescent="0.25">
      <c r="A963" s="49" t="str">
        <f t="shared" si="18"/>
        <v>Chef de service de police municipale principal de 2ème classe 6e échelon</v>
      </c>
      <c r="B963" s="37" t="str">
        <f>Filières!$E$21</f>
        <v>Police_municipale</v>
      </c>
      <c r="C963" s="37" t="str">
        <f>Grades!$C$59</f>
        <v>Chef_service_police_municipale</v>
      </c>
      <c r="D963" s="37" t="str">
        <f>Grades!$C$61</f>
        <v>Chef de service de police municipale principal de 2ème classe</v>
      </c>
      <c r="E963" s="36" t="s">
        <v>185</v>
      </c>
      <c r="F963" s="36">
        <v>480</v>
      </c>
    </row>
    <row r="964" spans="1:6" ht="30" x14ac:dyDescent="0.25">
      <c r="A964" s="49" t="str">
        <f t="shared" si="18"/>
        <v>Chef de service de police municipale principal de 2ème classe 5e échelon</v>
      </c>
      <c r="B964" s="37" t="str">
        <f>Filières!$E$21</f>
        <v>Police_municipale</v>
      </c>
      <c r="C964" s="37" t="str">
        <f>Grades!$C$59</f>
        <v>Chef_service_police_municipale</v>
      </c>
      <c r="D964" s="37" t="str">
        <f>Grades!$C$61</f>
        <v>Chef de service de police municipale principal de 2ème classe</v>
      </c>
      <c r="E964" s="36" t="s">
        <v>186</v>
      </c>
      <c r="F964" s="36">
        <v>458</v>
      </c>
    </row>
    <row r="965" spans="1:6" ht="30" x14ac:dyDescent="0.25">
      <c r="A965" s="49" t="str">
        <f t="shared" si="18"/>
        <v>Chef de service de police municipale principal de 2ème classe 4e échelon</v>
      </c>
      <c r="B965" s="37" t="str">
        <f>Filières!$E$21</f>
        <v>Police_municipale</v>
      </c>
      <c r="C965" s="37" t="str">
        <f>Grades!$C$59</f>
        <v>Chef_service_police_municipale</v>
      </c>
      <c r="D965" s="37" t="str">
        <f>Grades!$C$61</f>
        <v>Chef de service de police municipale principal de 2ème classe</v>
      </c>
      <c r="E965" s="36" t="s">
        <v>187</v>
      </c>
      <c r="F965" s="36">
        <v>444</v>
      </c>
    </row>
    <row r="966" spans="1:6" ht="30" x14ac:dyDescent="0.25">
      <c r="A966" s="49" t="str">
        <f t="shared" si="18"/>
        <v>Chef de service de police municipale principal de 2ème classe 3e échelon</v>
      </c>
      <c r="B966" s="37" t="str">
        <f>Filières!$E$21</f>
        <v>Police_municipale</v>
      </c>
      <c r="C966" s="37" t="str">
        <f>Grades!$C$59</f>
        <v>Chef_service_police_municipale</v>
      </c>
      <c r="D966" s="37" t="str">
        <f>Grades!$C$61</f>
        <v>Chef de service de police municipale principal de 2ème classe</v>
      </c>
      <c r="E966" s="36" t="s">
        <v>188</v>
      </c>
      <c r="F966" s="36">
        <v>429</v>
      </c>
    </row>
    <row r="967" spans="1:6" ht="30" x14ac:dyDescent="0.25">
      <c r="A967" s="49" t="str">
        <f t="shared" si="18"/>
        <v>Chef de service de police municipale principal de 2ème classe 2e échelon</v>
      </c>
      <c r="B967" s="37" t="str">
        <f>Filières!$E$21</f>
        <v>Police_municipale</v>
      </c>
      <c r="C967" s="37" t="str">
        <f>Grades!$C$59</f>
        <v>Chef_service_police_municipale</v>
      </c>
      <c r="D967" s="37" t="str">
        <f>Grades!$C$61</f>
        <v>Chef de service de police municipale principal de 2ème classe</v>
      </c>
      <c r="E967" s="36" t="s">
        <v>189</v>
      </c>
      <c r="F967" s="36">
        <v>415</v>
      </c>
    </row>
    <row r="968" spans="1:6" ht="30" x14ac:dyDescent="0.25">
      <c r="A968" s="49" t="str">
        <f t="shared" si="18"/>
        <v>Chef de service de police municipale principal de 2ème classe 1er échelon</v>
      </c>
      <c r="B968" s="37" t="str">
        <f>Filières!$E$21</f>
        <v>Police_municipale</v>
      </c>
      <c r="C968" s="37" t="str">
        <f>Grades!$C$59</f>
        <v>Chef_service_police_municipale</v>
      </c>
      <c r="D968" s="37" t="str">
        <f>Grades!$C$61</f>
        <v>Chef de service de police municipale principal de 2ème classe</v>
      </c>
      <c r="E968" s="36" t="s">
        <v>190</v>
      </c>
      <c r="F968" s="36">
        <v>401</v>
      </c>
    </row>
    <row r="969" spans="1:6" ht="30" x14ac:dyDescent="0.25">
      <c r="A969" s="49" t="str">
        <f t="shared" si="18"/>
        <v>Chef de service de police municipale principal de 1ère classe 11e échelon</v>
      </c>
      <c r="B969" s="37" t="str">
        <f>Filières!$E$21</f>
        <v>Police_municipale</v>
      </c>
      <c r="C969" s="37" t="str">
        <f>Grades!$C$59</f>
        <v>Chef_service_police_municipale</v>
      </c>
      <c r="D969" s="37" t="str">
        <f>Grades!$C$62</f>
        <v>Chef de service de police municipale principal de 1ère classe</v>
      </c>
      <c r="E969" s="36" t="s">
        <v>180</v>
      </c>
      <c r="F969" s="36">
        <v>707</v>
      </c>
    </row>
    <row r="970" spans="1:6" ht="30" x14ac:dyDescent="0.25">
      <c r="A970" s="49" t="str">
        <f t="shared" si="18"/>
        <v>Chef de service de police municipale principal de 1ère classe 10e échelon</v>
      </c>
      <c r="B970" s="37" t="str">
        <f>Filières!$E$21</f>
        <v>Police_municipale</v>
      </c>
      <c r="C970" s="37" t="str">
        <f>Grades!$C$59</f>
        <v>Chef_service_police_municipale</v>
      </c>
      <c r="D970" s="37" t="str">
        <f>Grades!$C$62</f>
        <v>Chef de service de police municipale principal de 1ère classe</v>
      </c>
      <c r="E970" s="36" t="s">
        <v>181</v>
      </c>
      <c r="F970" s="36">
        <v>684</v>
      </c>
    </row>
    <row r="971" spans="1:6" ht="30" x14ac:dyDescent="0.25">
      <c r="A971" s="49" t="str">
        <f t="shared" si="18"/>
        <v>Chef de service de police municipale principal de 1ère classe 9e échelon</v>
      </c>
      <c r="B971" s="37" t="str">
        <f>Filières!$E$21</f>
        <v>Police_municipale</v>
      </c>
      <c r="C971" s="37" t="str">
        <f>Grades!$C$59</f>
        <v>Chef_service_police_municipale</v>
      </c>
      <c r="D971" s="37" t="str">
        <f>Grades!$C$62</f>
        <v>Chef de service de police municipale principal de 1ère classe</v>
      </c>
      <c r="E971" s="36" t="s">
        <v>182</v>
      </c>
      <c r="F971" s="36">
        <v>660</v>
      </c>
    </row>
    <row r="972" spans="1:6" ht="30" x14ac:dyDescent="0.25">
      <c r="A972" s="49" t="str">
        <f t="shared" si="18"/>
        <v>Chef de service de police municipale principal de 1ère classe 8e échelon</v>
      </c>
      <c r="B972" s="37" t="str">
        <f>Filières!$E$21</f>
        <v>Police_municipale</v>
      </c>
      <c r="C972" s="37" t="str">
        <f>Grades!$C$59</f>
        <v>Chef_service_police_municipale</v>
      </c>
      <c r="D972" s="37" t="str">
        <f>Grades!$C$62</f>
        <v>Chef de service de police municipale principal de 1ère classe</v>
      </c>
      <c r="E972" s="36" t="s">
        <v>183</v>
      </c>
      <c r="F972" s="36">
        <v>638</v>
      </c>
    </row>
    <row r="973" spans="1:6" ht="30" x14ac:dyDescent="0.25">
      <c r="A973" s="49" t="str">
        <f t="shared" si="18"/>
        <v>Chef de service de police municipale principal de 1ère classe 7e échelon</v>
      </c>
      <c r="B973" s="37" t="str">
        <f>Filières!$E$21</f>
        <v>Police_municipale</v>
      </c>
      <c r="C973" s="37" t="str">
        <f>Grades!$C$59</f>
        <v>Chef_service_police_municipale</v>
      </c>
      <c r="D973" s="37" t="str">
        <f>Grades!$C$62</f>
        <v>Chef de service de police municipale principal de 1ère classe</v>
      </c>
      <c r="E973" s="36" t="s">
        <v>184</v>
      </c>
      <c r="F973" s="36">
        <v>604</v>
      </c>
    </row>
    <row r="974" spans="1:6" ht="30" x14ac:dyDescent="0.25">
      <c r="A974" s="49" t="str">
        <f t="shared" si="18"/>
        <v>Chef de service de police municipale principal de 1ère classe 6e échelon</v>
      </c>
      <c r="B974" s="37" t="str">
        <f>Filières!$E$21</f>
        <v>Police_municipale</v>
      </c>
      <c r="C974" s="37" t="str">
        <f>Grades!$C$59</f>
        <v>Chef_service_police_municipale</v>
      </c>
      <c r="D974" s="37" t="str">
        <f>Grades!$C$62</f>
        <v>Chef de service de police municipale principal de 1ère classe</v>
      </c>
      <c r="E974" s="36" t="s">
        <v>185</v>
      </c>
      <c r="F974" s="36">
        <v>573</v>
      </c>
    </row>
    <row r="975" spans="1:6" ht="30" x14ac:dyDescent="0.25">
      <c r="A975" s="49" t="str">
        <f t="shared" si="18"/>
        <v>Chef de service de police municipale principal de 1ère classe 5e échelon</v>
      </c>
      <c r="B975" s="37" t="str">
        <f>Filières!$E$21</f>
        <v>Police_municipale</v>
      </c>
      <c r="C975" s="37" t="str">
        <f>Grades!$C$59</f>
        <v>Chef_service_police_municipale</v>
      </c>
      <c r="D975" s="37" t="str">
        <f>Grades!$C$62</f>
        <v>Chef de service de police municipale principal de 1ère classe</v>
      </c>
      <c r="E975" s="36" t="s">
        <v>186</v>
      </c>
      <c r="F975" s="36">
        <v>547</v>
      </c>
    </row>
    <row r="976" spans="1:6" ht="30" x14ac:dyDescent="0.25">
      <c r="A976" s="49" t="str">
        <f t="shared" si="18"/>
        <v>Chef de service de police municipale principal de 1ère classe 4e échelon</v>
      </c>
      <c r="B976" s="37" t="str">
        <f>Filières!$E$21</f>
        <v>Police_municipale</v>
      </c>
      <c r="C976" s="37" t="str">
        <f>Grades!$C$59</f>
        <v>Chef_service_police_municipale</v>
      </c>
      <c r="D976" s="37" t="str">
        <f>Grades!$C$62</f>
        <v>Chef de service de police municipale principal de 1ère classe</v>
      </c>
      <c r="E976" s="36" t="s">
        <v>187</v>
      </c>
      <c r="F976" s="36">
        <v>513</v>
      </c>
    </row>
    <row r="977" spans="1:6" ht="30" x14ac:dyDescent="0.25">
      <c r="A977" s="49" t="str">
        <f t="shared" si="18"/>
        <v>Chef de service de police municipale principal de 1ère classe 3e échelon</v>
      </c>
      <c r="B977" s="37" t="str">
        <f>Filières!$E$21</f>
        <v>Police_municipale</v>
      </c>
      <c r="C977" s="37" t="str">
        <f>Grades!$C$59</f>
        <v>Chef_service_police_municipale</v>
      </c>
      <c r="D977" s="37" t="str">
        <f>Grades!$C$62</f>
        <v>Chef de service de police municipale principal de 1ère classe</v>
      </c>
      <c r="E977" s="36" t="s">
        <v>188</v>
      </c>
      <c r="F977" s="36">
        <v>484</v>
      </c>
    </row>
    <row r="978" spans="1:6" ht="30" x14ac:dyDescent="0.25">
      <c r="A978" s="49" t="str">
        <f t="shared" si="18"/>
        <v>Chef de service de police municipale principal de 1ère classe 2e échelon</v>
      </c>
      <c r="B978" s="37" t="str">
        <f>Filières!$E$21</f>
        <v>Police_municipale</v>
      </c>
      <c r="C978" s="37" t="str">
        <f>Grades!$C$59</f>
        <v>Chef_service_police_municipale</v>
      </c>
      <c r="D978" s="37" t="str">
        <f>Grades!$C$62</f>
        <v>Chef de service de police municipale principal de 1ère classe</v>
      </c>
      <c r="E978" s="36" t="s">
        <v>189</v>
      </c>
      <c r="F978" s="36">
        <v>461</v>
      </c>
    </row>
    <row r="979" spans="1:6" ht="30" x14ac:dyDescent="0.25">
      <c r="A979" s="49" t="str">
        <f t="shared" si="18"/>
        <v>Chef de service de police municipale principal de 1ère classe 1er échelon</v>
      </c>
      <c r="B979" s="37" t="str">
        <f>Filières!$E$21</f>
        <v>Police_municipale</v>
      </c>
      <c r="C979" s="37" t="str">
        <f>Grades!$C$59</f>
        <v>Chef_service_police_municipale</v>
      </c>
      <c r="D979" s="37" t="str">
        <f>Grades!$C$62</f>
        <v>Chef de service de police municipale principal de 1ère classe</v>
      </c>
      <c r="E979" s="36" t="s">
        <v>190</v>
      </c>
      <c r="F979" s="36">
        <v>446</v>
      </c>
    </row>
    <row r="980" spans="1:6" x14ac:dyDescent="0.25">
      <c r="A980" s="49" t="str">
        <f t="shared" si="18"/>
        <v>Directeur de police municipale 10e échelon</v>
      </c>
      <c r="B980" s="37" t="str">
        <f>Filières!$E$21</f>
        <v>Police_municipale</v>
      </c>
      <c r="C980" s="37" t="str">
        <f>Grades!$E$59</f>
        <v>Directeur_police_municipale</v>
      </c>
      <c r="D980" s="37" t="str">
        <f>Grades!$E$60</f>
        <v>Directeur de police municipale</v>
      </c>
      <c r="E980" s="36" t="s">
        <v>181</v>
      </c>
      <c r="F980" s="36">
        <v>767</v>
      </c>
    </row>
    <row r="981" spans="1:6" x14ac:dyDescent="0.25">
      <c r="A981" s="49" t="str">
        <f t="shared" si="18"/>
        <v>Directeur de police municipale 9e échelon</v>
      </c>
      <c r="B981" s="37" t="str">
        <f>Filières!$E$21</f>
        <v>Police_municipale</v>
      </c>
      <c r="C981" s="37" t="str">
        <f>Grades!$E$59</f>
        <v>Directeur_police_municipale</v>
      </c>
      <c r="D981" s="37" t="str">
        <f>Grades!$E$60</f>
        <v>Directeur de police municipale</v>
      </c>
      <c r="E981" s="36" t="s">
        <v>182</v>
      </c>
      <c r="F981" s="36">
        <v>732</v>
      </c>
    </row>
    <row r="982" spans="1:6" x14ac:dyDescent="0.25">
      <c r="A982" s="49" t="str">
        <f t="shared" si="18"/>
        <v>Directeur de police municipale 8e échelon</v>
      </c>
      <c r="B982" s="37" t="str">
        <f>Filières!$E$21</f>
        <v>Police_municipale</v>
      </c>
      <c r="C982" s="37" t="str">
        <f>Grades!$E$59</f>
        <v>Directeur_police_municipale</v>
      </c>
      <c r="D982" s="37" t="str">
        <f>Grades!$E$60</f>
        <v>Directeur de police municipale</v>
      </c>
      <c r="E982" s="36" t="s">
        <v>183</v>
      </c>
      <c r="F982" s="51">
        <v>692</v>
      </c>
    </row>
    <row r="983" spans="1:6" x14ac:dyDescent="0.25">
      <c r="A983" s="49" t="str">
        <f t="shared" si="18"/>
        <v>Directeur de police municipale 7e échelon</v>
      </c>
      <c r="B983" s="37" t="str">
        <f>Filières!$E$21</f>
        <v>Police_municipale</v>
      </c>
      <c r="C983" s="37" t="str">
        <f>Grades!$E$59</f>
        <v>Directeur_police_municipale</v>
      </c>
      <c r="D983" s="37" t="str">
        <f>Grades!$E$60</f>
        <v>Directeur de police municipale</v>
      </c>
      <c r="E983" s="36" t="s">
        <v>184</v>
      </c>
      <c r="F983" s="36">
        <v>656</v>
      </c>
    </row>
    <row r="984" spans="1:6" x14ac:dyDescent="0.25">
      <c r="A984" s="49" t="str">
        <f t="shared" si="18"/>
        <v>Directeur de police municipale 6e échelon</v>
      </c>
      <c r="B984" s="37" t="str">
        <f>Filières!$E$21</f>
        <v>Police_municipale</v>
      </c>
      <c r="C984" s="37" t="str">
        <f>Grades!$E$59</f>
        <v>Directeur_police_municipale</v>
      </c>
      <c r="D984" s="37" t="str">
        <f>Grades!$E$60</f>
        <v>Directeur de police municipale</v>
      </c>
      <c r="E984" s="36" t="s">
        <v>185</v>
      </c>
      <c r="F984" s="51">
        <v>620</v>
      </c>
    </row>
    <row r="985" spans="1:6" x14ac:dyDescent="0.25">
      <c r="A985" s="49" t="str">
        <f t="shared" si="18"/>
        <v>Directeur de police municipale 5e échelon</v>
      </c>
      <c r="B985" s="37" t="str">
        <f>Filières!$E$21</f>
        <v>Police_municipale</v>
      </c>
      <c r="C985" s="37" t="str">
        <f>Grades!$E$59</f>
        <v>Directeur_police_municipale</v>
      </c>
      <c r="D985" s="37" t="str">
        <f>Grades!$E$60</f>
        <v>Directeur de police municipale</v>
      </c>
      <c r="E985" s="36" t="s">
        <v>186</v>
      </c>
      <c r="F985" s="51">
        <v>588</v>
      </c>
    </row>
    <row r="986" spans="1:6" x14ac:dyDescent="0.25">
      <c r="A986" s="49" t="str">
        <f t="shared" si="18"/>
        <v>Directeur de police municipale 4e échelon</v>
      </c>
      <c r="B986" s="37" t="str">
        <f>Filières!$E$21</f>
        <v>Police_municipale</v>
      </c>
      <c r="C986" s="37" t="str">
        <f>Grades!$E$59</f>
        <v>Directeur_police_municipale</v>
      </c>
      <c r="D986" s="37" t="str">
        <f>Grades!$E$60</f>
        <v>Directeur de police municipale</v>
      </c>
      <c r="E986" s="36" t="s">
        <v>187</v>
      </c>
      <c r="F986" s="51">
        <v>551</v>
      </c>
    </row>
    <row r="987" spans="1:6" x14ac:dyDescent="0.25">
      <c r="A987" s="49" t="str">
        <f t="shared" si="18"/>
        <v>Directeur de police municipale 3e échelon</v>
      </c>
      <c r="B987" s="37" t="str">
        <f>Filières!$E$21</f>
        <v>Police_municipale</v>
      </c>
      <c r="C987" s="37" t="str">
        <f>Grades!$E$59</f>
        <v>Directeur_police_municipale</v>
      </c>
      <c r="D987" s="37" t="str">
        <f>Grades!$E$60</f>
        <v>Directeur de police municipale</v>
      </c>
      <c r="E987" s="36" t="s">
        <v>188</v>
      </c>
      <c r="F987" s="51">
        <v>517</v>
      </c>
    </row>
    <row r="988" spans="1:6" x14ac:dyDescent="0.25">
      <c r="A988" s="49" t="str">
        <f t="shared" si="18"/>
        <v>Directeur de police municipale 2e échelon</v>
      </c>
      <c r="B988" s="37" t="str">
        <f>Filières!$E$21</f>
        <v>Police_municipale</v>
      </c>
      <c r="C988" s="37" t="str">
        <f>Grades!$E$59</f>
        <v>Directeur_police_municipale</v>
      </c>
      <c r="D988" s="37" t="str">
        <f>Grades!$E$60</f>
        <v>Directeur de police municipale</v>
      </c>
      <c r="E988" s="36" t="s">
        <v>189</v>
      </c>
      <c r="F988" s="51">
        <v>480</v>
      </c>
    </row>
    <row r="989" spans="1:6" x14ac:dyDescent="0.25">
      <c r="A989" s="49" t="str">
        <f t="shared" si="18"/>
        <v>Directeur de police municipale 1er échelon</v>
      </c>
      <c r="B989" s="37" t="str">
        <f>Filières!$E$21</f>
        <v>Police_municipale</v>
      </c>
      <c r="C989" s="37" t="str">
        <f>Grades!$E$59</f>
        <v>Directeur_police_municipale</v>
      </c>
      <c r="D989" s="37" t="str">
        <f>Grades!$E$60</f>
        <v>Directeur de police municipale</v>
      </c>
      <c r="E989" s="36" t="s">
        <v>190</v>
      </c>
      <c r="F989" s="51">
        <v>444</v>
      </c>
    </row>
    <row r="990" spans="1:6" x14ac:dyDescent="0.25">
      <c r="A990" s="49" t="str">
        <f t="shared" si="18"/>
        <v>Directeur principal de police municipale 8e échelon</v>
      </c>
      <c r="B990" s="37" t="str">
        <f>Filières!$E$21</f>
        <v>Police_municipale</v>
      </c>
      <c r="C990" s="37" t="str">
        <f>Grades!$E$59</f>
        <v>Directeur_police_municipale</v>
      </c>
      <c r="D990" s="37" t="str">
        <f>Grades!$E$61</f>
        <v>Directeur principal de police municipale</v>
      </c>
      <c r="E990" s="36" t="s">
        <v>183</v>
      </c>
      <c r="F990" s="51">
        <v>821</v>
      </c>
    </row>
    <row r="991" spans="1:6" x14ac:dyDescent="0.25">
      <c r="A991" s="49" t="str">
        <f t="shared" si="18"/>
        <v>Directeur principal de police municipale 7e échelon</v>
      </c>
      <c r="B991" s="37" t="str">
        <f>Filières!$E$21</f>
        <v>Police_municipale</v>
      </c>
      <c r="C991" s="37" t="str">
        <f>Grades!$E$59</f>
        <v>Directeur_police_municipale</v>
      </c>
      <c r="D991" s="37" t="str">
        <f>Grades!$E$61</f>
        <v>Directeur principal de police municipale</v>
      </c>
      <c r="E991" s="36" t="s">
        <v>184</v>
      </c>
      <c r="F991" s="36">
        <v>805</v>
      </c>
    </row>
    <row r="992" spans="1:6" x14ac:dyDescent="0.25">
      <c r="A992" s="49" t="str">
        <f t="shared" si="18"/>
        <v>Directeur principal de police municipale 6e échelon</v>
      </c>
      <c r="B992" s="37" t="str">
        <f>Filières!$E$21</f>
        <v>Police_municipale</v>
      </c>
      <c r="C992" s="37" t="str">
        <f>Grades!$E$59</f>
        <v>Directeur_police_municipale</v>
      </c>
      <c r="D992" s="37" t="str">
        <f>Grades!$E$61</f>
        <v>Directeur principal de police municipale</v>
      </c>
      <c r="E992" s="36" t="s">
        <v>185</v>
      </c>
      <c r="F992" s="51">
        <v>773</v>
      </c>
    </row>
    <row r="993" spans="1:6" x14ac:dyDescent="0.25">
      <c r="A993" s="49" t="str">
        <f t="shared" si="18"/>
        <v>Directeur principal de police municipale 5e échelon</v>
      </c>
      <c r="B993" s="37" t="str">
        <f>Filières!$E$21</f>
        <v>Police_municipale</v>
      </c>
      <c r="C993" s="37" t="str">
        <f>Grades!$E$59</f>
        <v>Directeur_police_municipale</v>
      </c>
      <c r="D993" s="37" t="str">
        <f>Grades!$E$61</f>
        <v>Directeur principal de police municipale</v>
      </c>
      <c r="E993" s="36" t="s">
        <v>186</v>
      </c>
      <c r="F993" s="51">
        <v>737</v>
      </c>
    </row>
    <row r="994" spans="1:6" x14ac:dyDescent="0.25">
      <c r="A994" s="49" t="str">
        <f t="shared" si="18"/>
        <v>Directeur principal de police municipale 4e échelon</v>
      </c>
      <c r="B994" s="37" t="str">
        <f>Filières!$E$21</f>
        <v>Police_municipale</v>
      </c>
      <c r="C994" s="37" t="str">
        <f>Grades!$E$59</f>
        <v>Directeur_police_municipale</v>
      </c>
      <c r="D994" s="37" t="str">
        <f>Grades!$E$61</f>
        <v>Directeur principal de police municipale</v>
      </c>
      <c r="E994" s="36" t="s">
        <v>187</v>
      </c>
      <c r="F994" s="51">
        <v>700</v>
      </c>
    </row>
    <row r="995" spans="1:6" x14ac:dyDescent="0.25">
      <c r="A995" s="49" t="str">
        <f t="shared" si="18"/>
        <v>Directeur principal de police municipale 3e échelon</v>
      </c>
      <c r="B995" s="37" t="str">
        <f>Filières!$E$21</f>
        <v>Police_municipale</v>
      </c>
      <c r="C995" s="37" t="str">
        <f>Grades!$E$59</f>
        <v>Directeur_police_municipale</v>
      </c>
      <c r="D995" s="37" t="str">
        <f>Grades!$E$61</f>
        <v>Directeur principal de police municipale</v>
      </c>
      <c r="E995" s="36" t="s">
        <v>188</v>
      </c>
      <c r="F995" s="51">
        <v>665</v>
      </c>
    </row>
    <row r="996" spans="1:6" x14ac:dyDescent="0.25">
      <c r="A996" s="49" t="str">
        <f t="shared" si="18"/>
        <v>Directeur principal de police municipale 2e échelon</v>
      </c>
      <c r="B996" s="37" t="str">
        <f>Filières!$E$21</f>
        <v>Police_municipale</v>
      </c>
      <c r="C996" s="37" t="str">
        <f>Grades!$E$59</f>
        <v>Directeur_police_municipale</v>
      </c>
      <c r="D996" s="37" t="str">
        <f>Grades!$E$61</f>
        <v>Directeur principal de police municipale</v>
      </c>
      <c r="E996" s="36" t="s">
        <v>189</v>
      </c>
      <c r="F996" s="51">
        <v>632</v>
      </c>
    </row>
    <row r="997" spans="1:6" x14ac:dyDescent="0.25">
      <c r="A997" s="49" t="str">
        <f t="shared" si="18"/>
        <v>Directeur principal de police municipale 1er échelon</v>
      </c>
      <c r="B997" s="37" t="str">
        <f>Filières!$E$21</f>
        <v>Police_municipale</v>
      </c>
      <c r="C997" s="37" t="str">
        <f>Grades!$E$59</f>
        <v>Directeur_police_municipale</v>
      </c>
      <c r="D997" s="37" t="str">
        <f>Grades!$E$61</f>
        <v>Directeur principal de police municipale</v>
      </c>
      <c r="E997" s="36" t="s">
        <v>190</v>
      </c>
      <c r="F997" s="51">
        <v>607</v>
      </c>
    </row>
    <row r="998" spans="1:6" x14ac:dyDescent="0.25">
      <c r="A998" s="49" t="str">
        <f t="shared" si="18"/>
        <v>Garde champêtre chef 12e échelon</v>
      </c>
      <c r="B998" s="37" t="str">
        <f>Filières!$E$21</f>
        <v>Police_municipale</v>
      </c>
      <c r="C998" s="37" t="str">
        <f>Grades!$G$59</f>
        <v>Garde_champêtre</v>
      </c>
      <c r="D998" s="37" t="str">
        <f>Grades!$G$60</f>
        <v>Garde champêtre chef</v>
      </c>
      <c r="E998" s="36" t="s">
        <v>191</v>
      </c>
      <c r="F998" s="36">
        <v>486</v>
      </c>
    </row>
    <row r="999" spans="1:6" x14ac:dyDescent="0.25">
      <c r="A999" s="49" t="str">
        <f t="shared" si="18"/>
        <v>Garde champêtre chef 11e échelon</v>
      </c>
      <c r="B999" s="37" t="str">
        <f>Filières!$E$21</f>
        <v>Police_municipale</v>
      </c>
      <c r="C999" s="37" t="str">
        <f>Grades!$G$59</f>
        <v>Garde_champêtre</v>
      </c>
      <c r="D999" s="37" t="str">
        <f>Grades!$G$60</f>
        <v>Garde champêtre chef</v>
      </c>
      <c r="E999" s="36" t="s">
        <v>180</v>
      </c>
      <c r="F999" s="36">
        <v>473</v>
      </c>
    </row>
    <row r="1000" spans="1:6" x14ac:dyDescent="0.25">
      <c r="A1000" s="49" t="str">
        <f t="shared" si="18"/>
        <v>Garde champêtre chef 10e échelon</v>
      </c>
      <c r="B1000" s="37" t="str">
        <f>Filières!$E$21</f>
        <v>Police_municipale</v>
      </c>
      <c r="C1000" s="37" t="str">
        <f>Grades!$G$59</f>
        <v>Garde_champêtre</v>
      </c>
      <c r="D1000" s="37" t="str">
        <f>Grades!$G$60</f>
        <v>Garde champêtre chef</v>
      </c>
      <c r="E1000" s="36" t="s">
        <v>181</v>
      </c>
      <c r="F1000" s="36">
        <v>461</v>
      </c>
    </row>
    <row r="1001" spans="1:6" x14ac:dyDescent="0.25">
      <c r="A1001" s="49" t="str">
        <f t="shared" si="18"/>
        <v>Garde champêtre chef 9e échelon</v>
      </c>
      <c r="B1001" s="37" t="str">
        <f>Filières!$E$21</f>
        <v>Police_municipale</v>
      </c>
      <c r="C1001" s="37" t="str">
        <f>Grades!$G$59</f>
        <v>Garde_champêtre</v>
      </c>
      <c r="D1001" s="37" t="str">
        <f>Grades!$G$60</f>
        <v>Garde champêtre chef</v>
      </c>
      <c r="E1001" s="36" t="s">
        <v>182</v>
      </c>
      <c r="F1001" s="36">
        <v>446</v>
      </c>
    </row>
    <row r="1002" spans="1:6" x14ac:dyDescent="0.25">
      <c r="A1002" s="49" t="str">
        <f t="shared" si="18"/>
        <v>Garde champêtre chef 8e échelon</v>
      </c>
      <c r="B1002" s="37" t="str">
        <f>Filières!$E$21</f>
        <v>Police_municipale</v>
      </c>
      <c r="C1002" s="37" t="str">
        <f>Grades!$G$59</f>
        <v>Garde_champêtre</v>
      </c>
      <c r="D1002" s="37" t="str">
        <f>Grades!$G$60</f>
        <v>Garde champêtre chef</v>
      </c>
      <c r="E1002" s="36" t="s">
        <v>183</v>
      </c>
      <c r="F1002" s="36">
        <v>430</v>
      </c>
    </row>
    <row r="1003" spans="1:6" x14ac:dyDescent="0.25">
      <c r="A1003" s="49" t="str">
        <f t="shared" si="18"/>
        <v>Garde champêtre chef 7e échelon</v>
      </c>
      <c r="B1003" s="37" t="str">
        <f>Filières!$E$21</f>
        <v>Police_municipale</v>
      </c>
      <c r="C1003" s="37" t="str">
        <f>Grades!$G$59</f>
        <v>Garde_champêtre</v>
      </c>
      <c r="D1003" s="37" t="str">
        <f>Grades!$G$60</f>
        <v>Garde champêtre chef</v>
      </c>
      <c r="E1003" s="36" t="s">
        <v>184</v>
      </c>
      <c r="F1003" s="36">
        <v>416</v>
      </c>
    </row>
    <row r="1004" spans="1:6" x14ac:dyDescent="0.25">
      <c r="A1004" s="49" t="str">
        <f t="shared" si="18"/>
        <v>Garde champêtre chef 6e échelon</v>
      </c>
      <c r="B1004" s="37" t="str">
        <f>Filières!$E$21</f>
        <v>Police_municipale</v>
      </c>
      <c r="C1004" s="37" t="str">
        <f>Grades!$G$59</f>
        <v>Garde_champêtre</v>
      </c>
      <c r="D1004" s="37" t="str">
        <f>Grades!$G$60</f>
        <v>Garde champêtre chef</v>
      </c>
      <c r="E1004" s="36" t="s">
        <v>185</v>
      </c>
      <c r="F1004" s="36">
        <v>404</v>
      </c>
    </row>
    <row r="1005" spans="1:6" x14ac:dyDescent="0.25">
      <c r="A1005" s="49" t="str">
        <f t="shared" si="18"/>
        <v>Garde champêtre chef 5e échelon</v>
      </c>
      <c r="B1005" s="37" t="str">
        <f>Filières!$E$21</f>
        <v>Police_municipale</v>
      </c>
      <c r="C1005" s="37" t="str">
        <f>Grades!$G$59</f>
        <v>Garde_champêtre</v>
      </c>
      <c r="D1005" s="37" t="str">
        <f>Grades!$G$60</f>
        <v>Garde champêtre chef</v>
      </c>
      <c r="E1005" s="36" t="s">
        <v>186</v>
      </c>
      <c r="F1005" s="36">
        <v>396</v>
      </c>
    </row>
    <row r="1006" spans="1:6" x14ac:dyDescent="0.25">
      <c r="A1006" s="49" t="str">
        <f t="shared" si="18"/>
        <v>Garde champêtre chef 4e échelon</v>
      </c>
      <c r="B1006" s="37" t="str">
        <f>Filières!$E$21</f>
        <v>Police_municipale</v>
      </c>
      <c r="C1006" s="37" t="str">
        <f>Grades!$G$59</f>
        <v>Garde_champêtre</v>
      </c>
      <c r="D1006" s="37" t="str">
        <f>Grades!$G$60</f>
        <v>Garde champêtre chef</v>
      </c>
      <c r="E1006" s="36" t="s">
        <v>187</v>
      </c>
      <c r="F1006" s="36">
        <v>387</v>
      </c>
    </row>
    <row r="1007" spans="1:6" x14ac:dyDescent="0.25">
      <c r="A1007" s="49" t="str">
        <f t="shared" si="18"/>
        <v>Garde champêtre chef 3e échelon</v>
      </c>
      <c r="B1007" s="37" t="str">
        <f>Filières!$E$21</f>
        <v>Police_municipale</v>
      </c>
      <c r="C1007" s="37" t="str">
        <f>Grades!$G$59</f>
        <v>Garde_champêtre</v>
      </c>
      <c r="D1007" s="37" t="str">
        <f>Grades!$G$60</f>
        <v>Garde champêtre chef</v>
      </c>
      <c r="E1007" s="36" t="s">
        <v>188</v>
      </c>
      <c r="F1007" s="36">
        <v>376</v>
      </c>
    </row>
    <row r="1008" spans="1:6" x14ac:dyDescent="0.25">
      <c r="A1008" s="49" t="str">
        <f t="shared" si="18"/>
        <v>Garde champêtre chef 2e échelon</v>
      </c>
      <c r="B1008" s="37" t="str">
        <f>Filières!$E$21</f>
        <v>Police_municipale</v>
      </c>
      <c r="C1008" s="37" t="str">
        <f>Grades!$G$59</f>
        <v>Garde_champêtre</v>
      </c>
      <c r="D1008" s="37" t="str">
        <f>Grades!$G$60</f>
        <v>Garde champêtre chef</v>
      </c>
      <c r="E1008" s="36" t="s">
        <v>189</v>
      </c>
      <c r="F1008" s="36">
        <v>371</v>
      </c>
    </row>
    <row r="1009" spans="1:6" x14ac:dyDescent="0.25">
      <c r="A1009" s="49" t="str">
        <f t="shared" si="18"/>
        <v>Garde champêtre chef 1er échelon</v>
      </c>
      <c r="B1009" s="37" t="str">
        <f>Filières!$E$21</f>
        <v>Police_municipale</v>
      </c>
      <c r="C1009" s="37" t="str">
        <f>Grades!$G$59</f>
        <v>Garde_champêtre</v>
      </c>
      <c r="D1009" s="37" t="str">
        <f>Grades!$G$60</f>
        <v>Garde champêtre chef</v>
      </c>
      <c r="E1009" s="36" t="s">
        <v>190</v>
      </c>
      <c r="F1009" s="36">
        <v>368</v>
      </c>
    </row>
    <row r="1010" spans="1:6" x14ac:dyDescent="0.25">
      <c r="A1010" s="49" t="str">
        <f t="shared" si="18"/>
        <v>Garde champêtre chef principal 10e échelon</v>
      </c>
      <c r="B1010" s="37" t="str">
        <f>Filières!$E$21</f>
        <v>Police_municipale</v>
      </c>
      <c r="C1010" s="37" t="str">
        <f>Grades!$G$59</f>
        <v>Garde_champêtre</v>
      </c>
      <c r="D1010" s="37" t="str">
        <f>Grades!$G$61</f>
        <v>Garde champêtre chef principal</v>
      </c>
      <c r="E1010" s="36" t="s">
        <v>181</v>
      </c>
      <c r="F1010" s="36">
        <v>558</v>
      </c>
    </row>
    <row r="1011" spans="1:6" x14ac:dyDescent="0.25">
      <c r="A1011" s="49" t="str">
        <f t="shared" si="18"/>
        <v>Garde champêtre chef principal 9e échelon</v>
      </c>
      <c r="B1011" s="37" t="str">
        <f>Filières!$E$21</f>
        <v>Police_municipale</v>
      </c>
      <c r="C1011" s="37" t="str">
        <f>Grades!$G$59</f>
        <v>Garde_champêtre</v>
      </c>
      <c r="D1011" s="37" t="str">
        <f>Grades!$G$61</f>
        <v>Garde champêtre chef principal</v>
      </c>
      <c r="E1011" s="36" t="s">
        <v>182</v>
      </c>
      <c r="F1011" s="36">
        <v>525</v>
      </c>
    </row>
    <row r="1012" spans="1:6" x14ac:dyDescent="0.25">
      <c r="A1012" s="49" t="str">
        <f t="shared" si="18"/>
        <v>Garde champêtre chef principal 8e échelon</v>
      </c>
      <c r="B1012" s="37" t="str">
        <f>Filières!$E$21</f>
        <v>Police_municipale</v>
      </c>
      <c r="C1012" s="37" t="str">
        <f>Grades!$G$59</f>
        <v>Garde_champêtre</v>
      </c>
      <c r="D1012" s="37" t="str">
        <f>Grades!$G$61</f>
        <v>Garde champêtre chef principal</v>
      </c>
      <c r="E1012" s="36" t="s">
        <v>183</v>
      </c>
      <c r="F1012" s="36">
        <v>499</v>
      </c>
    </row>
    <row r="1013" spans="1:6" x14ac:dyDescent="0.25">
      <c r="A1013" s="49" t="str">
        <f t="shared" si="18"/>
        <v>Garde champêtre chef principal 7e échelon</v>
      </c>
      <c r="B1013" s="37" t="str">
        <f>Filières!$E$21</f>
        <v>Police_municipale</v>
      </c>
      <c r="C1013" s="37" t="str">
        <f>Grades!$G$59</f>
        <v>Garde_champêtre</v>
      </c>
      <c r="D1013" s="37" t="str">
        <f>Grades!$G$61</f>
        <v>Garde champêtre chef principal</v>
      </c>
      <c r="E1013" s="36" t="s">
        <v>184</v>
      </c>
      <c r="F1013" s="36">
        <v>478</v>
      </c>
    </row>
    <row r="1014" spans="1:6" x14ac:dyDescent="0.25">
      <c r="A1014" s="49" t="str">
        <f t="shared" si="18"/>
        <v>Garde champêtre chef principal 6e échelon</v>
      </c>
      <c r="B1014" s="37" t="str">
        <f>Filières!$E$21</f>
        <v>Police_municipale</v>
      </c>
      <c r="C1014" s="37" t="str">
        <f>Grades!$G$59</f>
        <v>Garde_champêtre</v>
      </c>
      <c r="D1014" s="37" t="str">
        <f>Grades!$G$61</f>
        <v>Garde champêtre chef principal</v>
      </c>
      <c r="E1014" s="36" t="s">
        <v>185</v>
      </c>
      <c r="F1014" s="36">
        <v>460</v>
      </c>
    </row>
    <row r="1015" spans="1:6" x14ac:dyDescent="0.25">
      <c r="A1015" s="49" t="str">
        <f t="shared" si="18"/>
        <v>Garde champêtre chef principal 5e échelon</v>
      </c>
      <c r="B1015" s="37" t="str">
        <f>Filières!$E$21</f>
        <v>Police_municipale</v>
      </c>
      <c r="C1015" s="37" t="str">
        <f>Grades!$G$59</f>
        <v>Garde_champêtre</v>
      </c>
      <c r="D1015" s="37" t="str">
        <f>Grades!$G$61</f>
        <v>Garde champêtre chef principal</v>
      </c>
      <c r="E1015" s="36" t="s">
        <v>186</v>
      </c>
      <c r="F1015" s="36">
        <v>448</v>
      </c>
    </row>
    <row r="1016" spans="1:6" x14ac:dyDescent="0.25">
      <c r="A1016" s="49" t="str">
        <f t="shared" si="18"/>
        <v>Garde champêtre chef principal 4e échelon</v>
      </c>
      <c r="B1016" s="37" t="str">
        <f>Filières!$E$21</f>
        <v>Police_municipale</v>
      </c>
      <c r="C1016" s="37" t="str">
        <f>Grades!$G$59</f>
        <v>Garde_champêtre</v>
      </c>
      <c r="D1016" s="37" t="str">
        <f>Grades!$G$61</f>
        <v>Garde champêtre chef principal</v>
      </c>
      <c r="E1016" s="36" t="s">
        <v>187</v>
      </c>
      <c r="F1016" s="36">
        <v>430</v>
      </c>
    </row>
    <row r="1017" spans="1:6" x14ac:dyDescent="0.25">
      <c r="A1017" s="49" t="str">
        <f t="shared" si="18"/>
        <v>Garde champêtre chef principal 3e échelon</v>
      </c>
      <c r="B1017" s="37" t="str">
        <f>Filières!$E$21</f>
        <v>Police_municipale</v>
      </c>
      <c r="C1017" s="37" t="str">
        <f>Grades!$G$59</f>
        <v>Garde_champêtre</v>
      </c>
      <c r="D1017" s="37" t="str">
        <f>Grades!$G$61</f>
        <v>Garde champêtre chef principal</v>
      </c>
      <c r="E1017" s="36" t="s">
        <v>188</v>
      </c>
      <c r="F1017" s="36">
        <v>412</v>
      </c>
    </row>
    <row r="1018" spans="1:6" x14ac:dyDescent="0.25">
      <c r="A1018" s="49" t="str">
        <f t="shared" si="18"/>
        <v>Garde champêtre chef principal 2e échelon</v>
      </c>
      <c r="B1018" s="37" t="str">
        <f>Filières!$E$21</f>
        <v>Police_municipale</v>
      </c>
      <c r="C1018" s="37" t="str">
        <f>Grades!$G$59</f>
        <v>Garde_champêtre</v>
      </c>
      <c r="D1018" s="37" t="str">
        <f>Grades!$G$61</f>
        <v>Garde champêtre chef principal</v>
      </c>
      <c r="E1018" s="36" t="s">
        <v>189</v>
      </c>
      <c r="F1018" s="36">
        <v>397</v>
      </c>
    </row>
    <row r="1019" spans="1:6" x14ac:dyDescent="0.25">
      <c r="A1019" s="49" t="str">
        <f t="shared" si="18"/>
        <v>Garde champêtre chef principal 1er échelon</v>
      </c>
      <c r="B1019" s="37" t="str">
        <f>Filières!$E$21</f>
        <v>Police_municipale</v>
      </c>
      <c r="C1019" s="37" t="str">
        <f>Grades!$G$59</f>
        <v>Garde_champêtre</v>
      </c>
      <c r="D1019" s="37" t="str">
        <f>Grades!$G$61</f>
        <v>Garde champêtre chef principal</v>
      </c>
      <c r="E1019" s="36" t="s">
        <v>190</v>
      </c>
      <c r="F1019" s="36">
        <v>388</v>
      </c>
    </row>
    <row r="1020" spans="1:6" x14ac:dyDescent="0.25">
      <c r="A1020" s="49" t="str">
        <f t="shared" si="18"/>
        <v>Opérateur des activités physiques et sportives 11e échelon</v>
      </c>
      <c r="B1020" s="37" t="str">
        <f>Filières!$A$35</f>
        <v>Sportive</v>
      </c>
      <c r="C1020" s="37" t="str">
        <f>Grades!$A$65</f>
        <v>Opérateur_activités_physiques_sportives</v>
      </c>
      <c r="D1020" s="37" t="str">
        <f>Grades!$A$66</f>
        <v>Opérateur des activités physiques et sportives</v>
      </c>
      <c r="E1020" s="36" t="s">
        <v>180</v>
      </c>
      <c r="F1020" s="36">
        <v>432</v>
      </c>
    </row>
    <row r="1021" spans="1:6" x14ac:dyDescent="0.25">
      <c r="A1021" s="49" t="str">
        <f t="shared" si="18"/>
        <v>Opérateur des activités physiques et sportives 10e échelon</v>
      </c>
      <c r="B1021" s="37" t="str">
        <f>Filières!$A$35</f>
        <v>Sportive</v>
      </c>
      <c r="C1021" s="37" t="str">
        <f>Grades!$A$65</f>
        <v>Opérateur_activités_physiques_sportives</v>
      </c>
      <c r="D1021" s="37" t="str">
        <f>Grades!$A$66</f>
        <v>Opérateur des activités physiques et sportives</v>
      </c>
      <c r="E1021" s="36" t="s">
        <v>181</v>
      </c>
      <c r="F1021" s="36">
        <v>419</v>
      </c>
    </row>
    <row r="1022" spans="1:6" x14ac:dyDescent="0.25">
      <c r="A1022" s="49" t="str">
        <f t="shared" si="18"/>
        <v>Opérateur des activités physiques et sportives 9e échelon</v>
      </c>
      <c r="B1022" s="37" t="str">
        <f>Filières!$A$35</f>
        <v>Sportive</v>
      </c>
      <c r="C1022" s="37" t="str">
        <f>Grades!$A$65</f>
        <v>Opérateur_activités_physiques_sportives</v>
      </c>
      <c r="D1022" s="37" t="str">
        <f>Grades!$A$66</f>
        <v>Opérateur des activités physiques et sportives</v>
      </c>
      <c r="E1022" s="36" t="s">
        <v>182</v>
      </c>
      <c r="F1022" s="36">
        <v>401</v>
      </c>
    </row>
    <row r="1023" spans="1:6" x14ac:dyDescent="0.25">
      <c r="A1023" s="49" t="str">
        <f t="shared" ref="A1023:A1085" si="19">D1023&amp;" "&amp;E1023</f>
        <v>Opérateur des activités physiques et sportives 8e échelon</v>
      </c>
      <c r="B1023" s="37" t="str">
        <f>Filières!$A$35</f>
        <v>Sportive</v>
      </c>
      <c r="C1023" s="37" t="str">
        <f>Grades!$A$65</f>
        <v>Opérateur_activités_physiques_sportives</v>
      </c>
      <c r="D1023" s="37" t="str">
        <f>Grades!$A$66</f>
        <v>Opérateur des activités physiques et sportives</v>
      </c>
      <c r="E1023" s="36" t="s">
        <v>183</v>
      </c>
      <c r="F1023" s="36">
        <v>387</v>
      </c>
    </row>
    <row r="1024" spans="1:6" x14ac:dyDescent="0.25">
      <c r="A1024" s="49" t="str">
        <f t="shared" si="19"/>
        <v>Opérateur des activités physiques et sportives 7e échelon</v>
      </c>
      <c r="B1024" s="37" t="str">
        <f>Filières!$A$35</f>
        <v>Sportive</v>
      </c>
      <c r="C1024" s="37" t="str">
        <f>Grades!$A$65</f>
        <v>Opérateur_activités_physiques_sportives</v>
      </c>
      <c r="D1024" s="37" t="str">
        <f>Grades!$A$66</f>
        <v>Opérateur des activités physiques et sportives</v>
      </c>
      <c r="E1024" s="36" t="s">
        <v>184</v>
      </c>
      <c r="F1024" s="36">
        <v>381</v>
      </c>
    </row>
    <row r="1025" spans="1:6" x14ac:dyDescent="0.25">
      <c r="A1025" s="49" t="str">
        <f t="shared" si="19"/>
        <v>Opérateur des activités physiques et sportives 6e échelon</v>
      </c>
      <c r="B1025" s="37" t="str">
        <f>Filières!$A$35</f>
        <v>Sportive</v>
      </c>
      <c r="C1025" s="37" t="str">
        <f>Grades!$A$65</f>
        <v>Opérateur_activités_physiques_sportives</v>
      </c>
      <c r="D1025" s="37" t="str">
        <f>Grades!$A$66</f>
        <v>Opérateur des activités physiques et sportives</v>
      </c>
      <c r="E1025" s="36" t="s">
        <v>185</v>
      </c>
      <c r="F1025" s="36">
        <v>378</v>
      </c>
    </row>
    <row r="1026" spans="1:6" x14ac:dyDescent="0.25">
      <c r="A1026" s="49" t="str">
        <f t="shared" si="19"/>
        <v>Opérateur des activités physiques et sportives 5e échelon</v>
      </c>
      <c r="B1026" s="37" t="str">
        <f>Filières!$A$35</f>
        <v>Sportive</v>
      </c>
      <c r="C1026" s="37" t="str">
        <f>Grades!$A$65</f>
        <v>Opérateur_activités_physiques_sportives</v>
      </c>
      <c r="D1026" s="37" t="str">
        <f>Grades!$A$66</f>
        <v>Opérateur des activités physiques et sportives</v>
      </c>
      <c r="E1026" s="36" t="s">
        <v>186</v>
      </c>
      <c r="F1026" s="36">
        <v>374</v>
      </c>
    </row>
    <row r="1027" spans="1:6" x14ac:dyDescent="0.25">
      <c r="A1027" s="49" t="str">
        <f t="shared" si="19"/>
        <v>Opérateur des activités physiques et sportives 4e échelon</v>
      </c>
      <c r="B1027" s="37" t="str">
        <f>Filières!$A$35</f>
        <v>Sportive</v>
      </c>
      <c r="C1027" s="37" t="str">
        <f>Grades!$A$65</f>
        <v>Opérateur_activités_physiques_sportives</v>
      </c>
      <c r="D1027" s="37" t="str">
        <f>Grades!$A$66</f>
        <v>Opérateur des activités physiques et sportives</v>
      </c>
      <c r="E1027" s="36" t="s">
        <v>187</v>
      </c>
      <c r="F1027" s="36">
        <v>371</v>
      </c>
    </row>
    <row r="1028" spans="1:6" x14ac:dyDescent="0.25">
      <c r="A1028" s="49" t="str">
        <f t="shared" si="19"/>
        <v>Opérateur des activités physiques et sportives 3e échelon</v>
      </c>
      <c r="B1028" s="37" t="str">
        <f>Filières!$A$35</f>
        <v>Sportive</v>
      </c>
      <c r="C1028" s="37" t="str">
        <f>Grades!$A$65</f>
        <v>Opérateur_activités_physiques_sportives</v>
      </c>
      <c r="D1028" s="37" t="str">
        <f>Grades!$A$66</f>
        <v>Opérateur des activités physiques et sportives</v>
      </c>
      <c r="E1028" s="36" t="s">
        <v>188</v>
      </c>
      <c r="F1028" s="36">
        <v>370</v>
      </c>
    </row>
    <row r="1029" spans="1:6" x14ac:dyDescent="0.25">
      <c r="A1029" s="49" t="str">
        <f t="shared" si="19"/>
        <v>Opérateur des activités physiques et sportives 2e échelon</v>
      </c>
      <c r="B1029" s="37" t="str">
        <f>Filières!$A$35</f>
        <v>Sportive</v>
      </c>
      <c r="C1029" s="37" t="str">
        <f>Grades!$A$65</f>
        <v>Opérateur_activités_physiques_sportives</v>
      </c>
      <c r="D1029" s="37" t="str">
        <f>Grades!$A$66</f>
        <v>Opérateur des activités physiques et sportives</v>
      </c>
      <c r="E1029" s="36" t="s">
        <v>189</v>
      </c>
      <c r="F1029" s="36">
        <v>368</v>
      </c>
    </row>
    <row r="1030" spans="1:6" x14ac:dyDescent="0.25">
      <c r="A1030" s="49" t="str">
        <f t="shared" si="19"/>
        <v>Opérateur des activités physiques et sportives 1er échelon</v>
      </c>
      <c r="B1030" s="37" t="str">
        <f>Filières!$A$35</f>
        <v>Sportive</v>
      </c>
      <c r="C1030" s="37" t="str">
        <f>Grades!$A$65</f>
        <v>Opérateur_activités_physiques_sportives</v>
      </c>
      <c r="D1030" s="37" t="str">
        <f>Grades!$A$66</f>
        <v>Opérateur des activités physiques et sportives</v>
      </c>
      <c r="E1030" s="36" t="s">
        <v>190</v>
      </c>
      <c r="F1030" s="36">
        <v>367</v>
      </c>
    </row>
    <row r="1031" spans="1:6" ht="30" x14ac:dyDescent="0.25">
      <c r="A1031" s="49" t="str">
        <f t="shared" si="19"/>
        <v>Opérateur des activités physiques et sportives qualifiés 12e échelon</v>
      </c>
      <c r="B1031" s="37" t="str">
        <f>Filières!$A$35</f>
        <v>Sportive</v>
      </c>
      <c r="C1031" s="37" t="str">
        <f>Grades!$A$65</f>
        <v>Opérateur_activités_physiques_sportives</v>
      </c>
      <c r="D1031" s="37" t="str">
        <f>Grades!$A$67</f>
        <v>Opérateur des activités physiques et sportives qualifiés</v>
      </c>
      <c r="E1031" s="36" t="s">
        <v>191</v>
      </c>
      <c r="F1031" s="36">
        <v>486</v>
      </c>
    </row>
    <row r="1032" spans="1:6" ht="30" x14ac:dyDescent="0.25">
      <c r="A1032" s="49" t="str">
        <f t="shared" si="19"/>
        <v>Opérateur des activités physiques et sportives qualifiés 11e échelon</v>
      </c>
      <c r="B1032" s="37" t="str">
        <f>Filières!$A$35</f>
        <v>Sportive</v>
      </c>
      <c r="C1032" s="37" t="str">
        <f>Grades!$A$65</f>
        <v>Opérateur_activités_physiques_sportives</v>
      </c>
      <c r="D1032" s="37" t="str">
        <f>Grades!$A$67</f>
        <v>Opérateur des activités physiques et sportives qualifiés</v>
      </c>
      <c r="E1032" s="36" t="s">
        <v>180</v>
      </c>
      <c r="F1032" s="36">
        <v>473</v>
      </c>
    </row>
    <row r="1033" spans="1:6" ht="30" x14ac:dyDescent="0.25">
      <c r="A1033" s="49" t="str">
        <f t="shared" si="19"/>
        <v>Opérateur des activités physiques et sportives qualifiés 10e échelon</v>
      </c>
      <c r="B1033" s="37" t="str">
        <f>Filières!$A$35</f>
        <v>Sportive</v>
      </c>
      <c r="C1033" s="37" t="str">
        <f>Grades!$A$65</f>
        <v>Opérateur_activités_physiques_sportives</v>
      </c>
      <c r="D1033" s="37" t="str">
        <f>Grades!$A$67</f>
        <v>Opérateur des activités physiques et sportives qualifiés</v>
      </c>
      <c r="E1033" s="36" t="s">
        <v>181</v>
      </c>
      <c r="F1033" s="36">
        <v>461</v>
      </c>
    </row>
    <row r="1034" spans="1:6" ht="30" x14ac:dyDescent="0.25">
      <c r="A1034" s="49" t="str">
        <f t="shared" si="19"/>
        <v>Opérateur des activités physiques et sportives qualifiés 9e échelon</v>
      </c>
      <c r="B1034" s="37" t="str">
        <f>Filières!$A$35</f>
        <v>Sportive</v>
      </c>
      <c r="C1034" s="37" t="str">
        <f>Grades!$A$65</f>
        <v>Opérateur_activités_physiques_sportives</v>
      </c>
      <c r="D1034" s="37" t="str">
        <f>Grades!$A$67</f>
        <v>Opérateur des activités physiques et sportives qualifiés</v>
      </c>
      <c r="E1034" s="36" t="s">
        <v>182</v>
      </c>
      <c r="F1034" s="36">
        <v>446</v>
      </c>
    </row>
    <row r="1035" spans="1:6" ht="30" x14ac:dyDescent="0.25">
      <c r="A1035" s="49" t="str">
        <f t="shared" si="19"/>
        <v>Opérateur des activités physiques et sportives qualifiés 8e échelon</v>
      </c>
      <c r="B1035" s="37" t="str">
        <f>Filières!$A$35</f>
        <v>Sportive</v>
      </c>
      <c r="C1035" s="37" t="str">
        <f>Grades!$A$65</f>
        <v>Opérateur_activités_physiques_sportives</v>
      </c>
      <c r="D1035" s="37" t="str">
        <f>Grades!$A$67</f>
        <v>Opérateur des activités physiques et sportives qualifiés</v>
      </c>
      <c r="E1035" s="36" t="s">
        <v>183</v>
      </c>
      <c r="F1035" s="36">
        <v>430</v>
      </c>
    </row>
    <row r="1036" spans="1:6" ht="30" x14ac:dyDescent="0.25">
      <c r="A1036" s="49" t="str">
        <f t="shared" si="19"/>
        <v>Opérateur des activités physiques et sportives qualifiés 7e échelon</v>
      </c>
      <c r="B1036" s="37" t="str">
        <f>Filières!$A$35</f>
        <v>Sportive</v>
      </c>
      <c r="C1036" s="37" t="str">
        <f>Grades!$A$65</f>
        <v>Opérateur_activités_physiques_sportives</v>
      </c>
      <c r="D1036" s="37" t="str">
        <f>Grades!$A$67</f>
        <v>Opérateur des activités physiques et sportives qualifiés</v>
      </c>
      <c r="E1036" s="36" t="s">
        <v>184</v>
      </c>
      <c r="F1036" s="36">
        <v>416</v>
      </c>
    </row>
    <row r="1037" spans="1:6" ht="30" x14ac:dyDescent="0.25">
      <c r="A1037" s="49" t="str">
        <f t="shared" si="19"/>
        <v>Opérateur des activités physiques et sportives qualifiés 6e échelon</v>
      </c>
      <c r="B1037" s="37" t="str">
        <f>Filières!$A$35</f>
        <v>Sportive</v>
      </c>
      <c r="C1037" s="37" t="str">
        <f>Grades!$A$65</f>
        <v>Opérateur_activités_physiques_sportives</v>
      </c>
      <c r="D1037" s="37" t="str">
        <f>Grades!$A$67</f>
        <v>Opérateur des activités physiques et sportives qualifiés</v>
      </c>
      <c r="E1037" s="36" t="s">
        <v>185</v>
      </c>
      <c r="F1037" s="36">
        <v>404</v>
      </c>
    </row>
    <row r="1038" spans="1:6" ht="30" x14ac:dyDescent="0.25">
      <c r="A1038" s="49" t="str">
        <f t="shared" si="19"/>
        <v>Opérateur des activités physiques et sportives qualifiés 5e échelon</v>
      </c>
      <c r="B1038" s="37" t="str">
        <f>Filières!$A$35</f>
        <v>Sportive</v>
      </c>
      <c r="C1038" s="37" t="str">
        <f>Grades!$A$65</f>
        <v>Opérateur_activités_physiques_sportives</v>
      </c>
      <c r="D1038" s="37" t="str">
        <f>Grades!$A$67</f>
        <v>Opérateur des activités physiques et sportives qualifiés</v>
      </c>
      <c r="E1038" s="36" t="s">
        <v>186</v>
      </c>
      <c r="F1038" s="36">
        <v>396</v>
      </c>
    </row>
    <row r="1039" spans="1:6" ht="30" x14ac:dyDescent="0.25">
      <c r="A1039" s="49" t="str">
        <f t="shared" si="19"/>
        <v>Opérateur des activités physiques et sportives qualifiés 4e échelon</v>
      </c>
      <c r="B1039" s="37" t="str">
        <f>Filières!$A$35</f>
        <v>Sportive</v>
      </c>
      <c r="C1039" s="37" t="str">
        <f>Grades!$A$65</f>
        <v>Opérateur_activités_physiques_sportives</v>
      </c>
      <c r="D1039" s="37" t="str">
        <f>Grades!$A$67</f>
        <v>Opérateur des activités physiques et sportives qualifiés</v>
      </c>
      <c r="E1039" s="36" t="s">
        <v>187</v>
      </c>
      <c r="F1039" s="36">
        <v>387</v>
      </c>
    </row>
    <row r="1040" spans="1:6" ht="30" x14ac:dyDescent="0.25">
      <c r="A1040" s="49" t="str">
        <f t="shared" si="19"/>
        <v>Opérateur des activités physiques et sportives qualifiés 3e échelon</v>
      </c>
      <c r="B1040" s="37" t="str">
        <f>Filières!$A$35</f>
        <v>Sportive</v>
      </c>
      <c r="C1040" s="37" t="str">
        <f>Grades!$A$65</f>
        <v>Opérateur_activités_physiques_sportives</v>
      </c>
      <c r="D1040" s="37" t="str">
        <f>Grades!$A$67</f>
        <v>Opérateur des activités physiques et sportives qualifiés</v>
      </c>
      <c r="E1040" s="36" t="s">
        <v>188</v>
      </c>
      <c r="F1040" s="36">
        <v>376</v>
      </c>
    </row>
    <row r="1041" spans="1:6" ht="30" x14ac:dyDescent="0.25">
      <c r="A1041" s="49" t="str">
        <f t="shared" si="19"/>
        <v>Opérateur des activités physiques et sportives qualifiés 2e échelon</v>
      </c>
      <c r="B1041" s="37" t="str">
        <f>Filières!$A$35</f>
        <v>Sportive</v>
      </c>
      <c r="C1041" s="37" t="str">
        <f>Grades!$A$65</f>
        <v>Opérateur_activités_physiques_sportives</v>
      </c>
      <c r="D1041" s="37" t="str">
        <f>Grades!$A$67</f>
        <v>Opérateur des activités physiques et sportives qualifiés</v>
      </c>
      <c r="E1041" s="36" t="s">
        <v>189</v>
      </c>
      <c r="F1041" s="36">
        <v>371</v>
      </c>
    </row>
    <row r="1042" spans="1:6" ht="30" x14ac:dyDescent="0.25">
      <c r="A1042" s="49" t="str">
        <f t="shared" si="19"/>
        <v>Opérateur des activités physiques et sportives qualifiés 1er échelon</v>
      </c>
      <c r="B1042" s="37" t="str">
        <f>Filières!$A$35</f>
        <v>Sportive</v>
      </c>
      <c r="C1042" s="37" t="str">
        <f>Grades!$A$65</f>
        <v>Opérateur_activités_physiques_sportives</v>
      </c>
      <c r="D1042" s="37" t="str">
        <f>Grades!$A$67</f>
        <v>Opérateur des activités physiques et sportives qualifiés</v>
      </c>
      <c r="E1042" s="36" t="s">
        <v>190</v>
      </c>
      <c r="F1042" s="36">
        <v>368</v>
      </c>
    </row>
    <row r="1043" spans="1:6" ht="30" x14ac:dyDescent="0.25">
      <c r="A1043" s="49" t="str">
        <f t="shared" si="19"/>
        <v>Opérateur des activités physiques et sportives principal 10e échelon</v>
      </c>
      <c r="B1043" s="37" t="str">
        <f>Filières!$A$35</f>
        <v>Sportive</v>
      </c>
      <c r="C1043" s="37" t="str">
        <f>Grades!$A$65</f>
        <v>Opérateur_activités_physiques_sportives</v>
      </c>
      <c r="D1043" s="37" t="str">
        <f>Grades!$A$68</f>
        <v>Opérateur des activités physiques et sportives principal</v>
      </c>
      <c r="E1043" s="36" t="s">
        <v>181</v>
      </c>
      <c r="F1043" s="36">
        <v>558</v>
      </c>
    </row>
    <row r="1044" spans="1:6" ht="30" x14ac:dyDescent="0.25">
      <c r="A1044" s="49" t="str">
        <f t="shared" si="19"/>
        <v>Opérateur des activités physiques et sportives principal 9e échelon</v>
      </c>
      <c r="B1044" s="37" t="str">
        <f>Filières!$A$35</f>
        <v>Sportive</v>
      </c>
      <c r="C1044" s="37" t="str">
        <f>Grades!$A$65</f>
        <v>Opérateur_activités_physiques_sportives</v>
      </c>
      <c r="D1044" s="37" t="str">
        <f>Grades!$A$68</f>
        <v>Opérateur des activités physiques et sportives principal</v>
      </c>
      <c r="E1044" s="36" t="s">
        <v>182</v>
      </c>
      <c r="F1044" s="36">
        <v>525</v>
      </c>
    </row>
    <row r="1045" spans="1:6" ht="30" x14ac:dyDescent="0.25">
      <c r="A1045" s="49" t="str">
        <f t="shared" si="19"/>
        <v>Opérateur des activités physiques et sportives principal 8e échelon</v>
      </c>
      <c r="B1045" s="37" t="str">
        <f>Filières!$A$35</f>
        <v>Sportive</v>
      </c>
      <c r="C1045" s="37" t="str">
        <f>Grades!$A$65</f>
        <v>Opérateur_activités_physiques_sportives</v>
      </c>
      <c r="D1045" s="37" t="str">
        <f>Grades!$A$68</f>
        <v>Opérateur des activités physiques et sportives principal</v>
      </c>
      <c r="E1045" s="36" t="s">
        <v>183</v>
      </c>
      <c r="F1045" s="36">
        <v>499</v>
      </c>
    </row>
    <row r="1046" spans="1:6" ht="30" x14ac:dyDescent="0.25">
      <c r="A1046" s="49" t="str">
        <f t="shared" si="19"/>
        <v>Opérateur des activités physiques et sportives principal 7e échelon</v>
      </c>
      <c r="B1046" s="37" t="str">
        <f>Filières!$A$35</f>
        <v>Sportive</v>
      </c>
      <c r="C1046" s="37" t="str">
        <f>Grades!$A$65</f>
        <v>Opérateur_activités_physiques_sportives</v>
      </c>
      <c r="D1046" s="37" t="str">
        <f>Grades!$A$68</f>
        <v>Opérateur des activités physiques et sportives principal</v>
      </c>
      <c r="E1046" s="36" t="s">
        <v>184</v>
      </c>
      <c r="F1046" s="36">
        <v>478</v>
      </c>
    </row>
    <row r="1047" spans="1:6" ht="30" x14ac:dyDescent="0.25">
      <c r="A1047" s="49" t="str">
        <f t="shared" si="19"/>
        <v>Opérateur des activités physiques et sportives principal 6e échelon</v>
      </c>
      <c r="B1047" s="37" t="str">
        <f>Filières!$A$35</f>
        <v>Sportive</v>
      </c>
      <c r="C1047" s="37" t="str">
        <f>Grades!$A$65</f>
        <v>Opérateur_activités_physiques_sportives</v>
      </c>
      <c r="D1047" s="37" t="str">
        <f>Grades!$A$68</f>
        <v>Opérateur des activités physiques et sportives principal</v>
      </c>
      <c r="E1047" s="36" t="s">
        <v>185</v>
      </c>
      <c r="F1047" s="36">
        <v>460</v>
      </c>
    </row>
    <row r="1048" spans="1:6" ht="30" x14ac:dyDescent="0.25">
      <c r="A1048" s="49" t="str">
        <f t="shared" si="19"/>
        <v>Opérateur des activités physiques et sportives principal 5e échelon</v>
      </c>
      <c r="B1048" s="37" t="str">
        <f>Filières!$A$35</f>
        <v>Sportive</v>
      </c>
      <c r="C1048" s="37" t="str">
        <f>Grades!$A$65</f>
        <v>Opérateur_activités_physiques_sportives</v>
      </c>
      <c r="D1048" s="37" t="str">
        <f>Grades!$A$68</f>
        <v>Opérateur des activités physiques et sportives principal</v>
      </c>
      <c r="E1048" s="36" t="s">
        <v>186</v>
      </c>
      <c r="F1048" s="36">
        <v>448</v>
      </c>
    </row>
    <row r="1049" spans="1:6" ht="30" x14ac:dyDescent="0.25">
      <c r="A1049" s="49" t="str">
        <f t="shared" si="19"/>
        <v>Opérateur des activités physiques et sportives principal 4e échelon</v>
      </c>
      <c r="B1049" s="37" t="str">
        <f>Filières!$A$35</f>
        <v>Sportive</v>
      </c>
      <c r="C1049" s="37" t="str">
        <f>Grades!$A$65</f>
        <v>Opérateur_activités_physiques_sportives</v>
      </c>
      <c r="D1049" s="37" t="str">
        <f>Grades!$A$68</f>
        <v>Opérateur des activités physiques et sportives principal</v>
      </c>
      <c r="E1049" s="36" t="s">
        <v>187</v>
      </c>
      <c r="F1049" s="36">
        <v>430</v>
      </c>
    </row>
    <row r="1050" spans="1:6" ht="30" x14ac:dyDescent="0.25">
      <c r="A1050" s="49" t="str">
        <f t="shared" si="19"/>
        <v>Opérateur des activités physiques et sportives principal 3e échelon</v>
      </c>
      <c r="B1050" s="37" t="str">
        <f>Filières!$A$35</f>
        <v>Sportive</v>
      </c>
      <c r="C1050" s="37" t="str">
        <f>Grades!$A$65</f>
        <v>Opérateur_activités_physiques_sportives</v>
      </c>
      <c r="D1050" s="37" t="str">
        <f>Grades!$A$68</f>
        <v>Opérateur des activités physiques et sportives principal</v>
      </c>
      <c r="E1050" s="36" t="s">
        <v>188</v>
      </c>
      <c r="F1050" s="36">
        <v>412</v>
      </c>
    </row>
    <row r="1051" spans="1:6" ht="30" x14ac:dyDescent="0.25">
      <c r="A1051" s="49" t="str">
        <f t="shared" si="19"/>
        <v>Opérateur des activités physiques et sportives principal 2e échelon</v>
      </c>
      <c r="B1051" s="37" t="str">
        <f>Filières!$A$35</f>
        <v>Sportive</v>
      </c>
      <c r="C1051" s="37" t="str">
        <f>Grades!$A$65</f>
        <v>Opérateur_activités_physiques_sportives</v>
      </c>
      <c r="D1051" s="37" t="str">
        <f>Grades!$A$68</f>
        <v>Opérateur des activités physiques et sportives principal</v>
      </c>
      <c r="E1051" s="36" t="s">
        <v>189</v>
      </c>
      <c r="F1051" s="36">
        <v>397</v>
      </c>
    </row>
    <row r="1052" spans="1:6" ht="30" x14ac:dyDescent="0.25">
      <c r="A1052" s="49" t="str">
        <f t="shared" si="19"/>
        <v>Opérateur des activités physiques et sportives principal 1er échelon</v>
      </c>
      <c r="B1052" s="37" t="str">
        <f>Filières!$A$35</f>
        <v>Sportive</v>
      </c>
      <c r="C1052" s="37" t="str">
        <f>Grades!$A$65</f>
        <v>Opérateur_activités_physiques_sportives</v>
      </c>
      <c r="D1052" s="37" t="str">
        <f>Grades!$A$68</f>
        <v>Opérateur des activités physiques et sportives principal</v>
      </c>
      <c r="E1052" s="36" t="s">
        <v>190</v>
      </c>
      <c r="F1052" s="36">
        <v>388</v>
      </c>
    </row>
    <row r="1053" spans="1:6" x14ac:dyDescent="0.25">
      <c r="A1053" s="49" t="str">
        <f t="shared" si="19"/>
        <v>Educateur des activités physiques et sportives 13e échelon</v>
      </c>
      <c r="B1053" s="37" t="str">
        <f>Filières!$A$35</f>
        <v>Sportive</v>
      </c>
      <c r="C1053" s="37" t="str">
        <f>Grades!$C$65</f>
        <v>Educateur_activités_physiques_sportives</v>
      </c>
      <c r="D1053" s="37" t="str">
        <f>Grades!$C$66</f>
        <v>Educateur des activités physiques et sportives</v>
      </c>
      <c r="E1053" s="36" t="s">
        <v>192</v>
      </c>
      <c r="F1053" s="36">
        <v>597</v>
      </c>
    </row>
    <row r="1054" spans="1:6" x14ac:dyDescent="0.25">
      <c r="A1054" s="49" t="str">
        <f t="shared" si="19"/>
        <v>Educateur des activités physiques et sportives 12e échelon</v>
      </c>
      <c r="B1054" s="37" t="str">
        <f>Filières!$A$35</f>
        <v>Sportive</v>
      </c>
      <c r="C1054" s="37" t="str">
        <f>Grades!$C$65</f>
        <v>Educateur_activités_physiques_sportives</v>
      </c>
      <c r="D1054" s="37" t="str">
        <f>Grades!$C$66</f>
        <v>Educateur des activités physiques et sportives</v>
      </c>
      <c r="E1054" s="36" t="s">
        <v>191</v>
      </c>
      <c r="F1054" s="36">
        <v>563</v>
      </c>
    </row>
    <row r="1055" spans="1:6" x14ac:dyDescent="0.25">
      <c r="A1055" s="49" t="str">
        <f t="shared" si="19"/>
        <v>Educateur des activités physiques et sportives 11e échelon</v>
      </c>
      <c r="B1055" s="37" t="str">
        <f>Filières!$A$35</f>
        <v>Sportive</v>
      </c>
      <c r="C1055" s="37" t="str">
        <f>Grades!$C$65</f>
        <v>Educateur_activités_physiques_sportives</v>
      </c>
      <c r="D1055" s="37" t="str">
        <f>Grades!$C$66</f>
        <v>Educateur des activités physiques et sportives</v>
      </c>
      <c r="E1055" s="36" t="s">
        <v>180</v>
      </c>
      <c r="F1055" s="36">
        <v>538</v>
      </c>
    </row>
    <row r="1056" spans="1:6" x14ac:dyDescent="0.25">
      <c r="A1056" s="49" t="str">
        <f t="shared" si="19"/>
        <v>Educateur des activités physiques et sportives 10e échelon</v>
      </c>
      <c r="B1056" s="37" t="str">
        <f>Filières!$A$35</f>
        <v>Sportive</v>
      </c>
      <c r="C1056" s="37" t="str">
        <f>Grades!$C$65</f>
        <v>Educateur_activités_physiques_sportives</v>
      </c>
      <c r="D1056" s="37" t="str">
        <f>Grades!$C$66</f>
        <v>Educateur des activités physiques et sportives</v>
      </c>
      <c r="E1056" s="36" t="s">
        <v>181</v>
      </c>
      <c r="F1056" s="36">
        <v>513</v>
      </c>
    </row>
    <row r="1057" spans="1:6" x14ac:dyDescent="0.25">
      <c r="A1057" s="49" t="str">
        <f t="shared" si="19"/>
        <v>Educateur des activités physiques et sportives 9e échelon</v>
      </c>
      <c r="B1057" s="37" t="str">
        <f>Filières!$A$35</f>
        <v>Sportive</v>
      </c>
      <c r="C1057" s="37" t="str">
        <f>Grades!$C$65</f>
        <v>Educateur_activités_physiques_sportives</v>
      </c>
      <c r="D1057" s="37" t="str">
        <f>Grades!$C$66</f>
        <v>Educateur des activités physiques et sportives</v>
      </c>
      <c r="E1057" s="36" t="s">
        <v>182</v>
      </c>
      <c r="F1057" s="36">
        <v>500</v>
      </c>
    </row>
    <row r="1058" spans="1:6" x14ac:dyDescent="0.25">
      <c r="A1058" s="49" t="str">
        <f t="shared" si="19"/>
        <v>Educateur des activités physiques et sportives 8e échelon</v>
      </c>
      <c r="B1058" s="37" t="str">
        <f>Filières!$A$35</f>
        <v>Sportive</v>
      </c>
      <c r="C1058" s="37" t="str">
        <f>Grades!$C$65</f>
        <v>Educateur_activités_physiques_sportives</v>
      </c>
      <c r="D1058" s="37" t="str">
        <f>Grades!$C$66</f>
        <v>Educateur des activités physiques et sportives</v>
      </c>
      <c r="E1058" s="36" t="s">
        <v>183</v>
      </c>
      <c r="F1058" s="36">
        <v>478</v>
      </c>
    </row>
    <row r="1059" spans="1:6" x14ac:dyDescent="0.25">
      <c r="A1059" s="49" t="str">
        <f t="shared" si="19"/>
        <v>Educateur des activités physiques et sportives 7e échelon</v>
      </c>
      <c r="B1059" s="37" t="str">
        <f>Filières!$A$35</f>
        <v>Sportive</v>
      </c>
      <c r="C1059" s="37" t="str">
        <f>Grades!$C$65</f>
        <v>Educateur_activités_physiques_sportives</v>
      </c>
      <c r="D1059" s="37" t="str">
        <f>Grades!$C$66</f>
        <v>Educateur des activités physiques et sportives</v>
      </c>
      <c r="E1059" s="36" t="s">
        <v>184</v>
      </c>
      <c r="F1059" s="36">
        <v>452</v>
      </c>
    </row>
    <row r="1060" spans="1:6" x14ac:dyDescent="0.25">
      <c r="A1060" s="49" t="str">
        <f t="shared" si="19"/>
        <v>Educateur des activités physiques et sportives 6e échelon</v>
      </c>
      <c r="B1060" s="37" t="str">
        <f>Filières!$A$35</f>
        <v>Sportive</v>
      </c>
      <c r="C1060" s="37" t="str">
        <f>Grades!$C$65</f>
        <v>Educateur_activités_physiques_sportives</v>
      </c>
      <c r="D1060" s="37" t="str">
        <f>Grades!$C$66</f>
        <v>Educateur des activités physiques et sportives</v>
      </c>
      <c r="E1060" s="36" t="s">
        <v>185</v>
      </c>
      <c r="F1060" s="36">
        <v>431</v>
      </c>
    </row>
    <row r="1061" spans="1:6" x14ac:dyDescent="0.25">
      <c r="A1061" s="49" t="str">
        <f t="shared" si="19"/>
        <v>Educateur des activités physiques et sportives 5e échelon</v>
      </c>
      <c r="B1061" s="37" t="str">
        <f>Filières!$A$35</f>
        <v>Sportive</v>
      </c>
      <c r="C1061" s="37" t="str">
        <f>Grades!$C$65</f>
        <v>Educateur_activités_physiques_sportives</v>
      </c>
      <c r="D1061" s="37" t="str">
        <f>Grades!$C$66</f>
        <v>Educateur des activités physiques et sportives</v>
      </c>
      <c r="E1061" s="36" t="s">
        <v>186</v>
      </c>
      <c r="F1061" s="36">
        <v>415</v>
      </c>
    </row>
    <row r="1062" spans="1:6" x14ac:dyDescent="0.25">
      <c r="A1062" s="49" t="str">
        <f t="shared" si="19"/>
        <v>Educateur des activités physiques et sportives 4e échelon</v>
      </c>
      <c r="B1062" s="37" t="str">
        <f>Filières!$A$35</f>
        <v>Sportive</v>
      </c>
      <c r="C1062" s="37" t="str">
        <f>Grades!$C$65</f>
        <v>Educateur_activités_physiques_sportives</v>
      </c>
      <c r="D1062" s="37" t="str">
        <f>Grades!$C$66</f>
        <v>Educateur des activités physiques et sportives</v>
      </c>
      <c r="E1062" s="36" t="s">
        <v>187</v>
      </c>
      <c r="F1062" s="36">
        <v>401</v>
      </c>
    </row>
    <row r="1063" spans="1:6" x14ac:dyDescent="0.25">
      <c r="A1063" s="49" t="str">
        <f t="shared" si="19"/>
        <v>Educateur des activités physiques et sportives 3e échelon</v>
      </c>
      <c r="B1063" s="37" t="str">
        <f>Filières!$A$35</f>
        <v>Sportive</v>
      </c>
      <c r="C1063" s="37" t="str">
        <f>Grades!$C$65</f>
        <v>Educateur_activités_physiques_sportives</v>
      </c>
      <c r="D1063" s="37" t="str">
        <f>Grades!$C$66</f>
        <v>Educateur des activités physiques et sportives</v>
      </c>
      <c r="E1063" s="36" t="s">
        <v>188</v>
      </c>
      <c r="F1063" s="36">
        <v>397</v>
      </c>
    </row>
    <row r="1064" spans="1:6" x14ac:dyDescent="0.25">
      <c r="A1064" s="49" t="str">
        <f t="shared" si="19"/>
        <v>Educateur des activités physiques et sportives 2e échelon</v>
      </c>
      <c r="B1064" s="37" t="str">
        <f>Filières!$A$35</f>
        <v>Sportive</v>
      </c>
      <c r="C1064" s="37" t="str">
        <f>Grades!$C$65</f>
        <v>Educateur_activités_physiques_sportives</v>
      </c>
      <c r="D1064" s="37" t="str">
        <f>Grades!$C$66</f>
        <v>Educateur des activités physiques et sportives</v>
      </c>
      <c r="E1064" s="36" t="s">
        <v>189</v>
      </c>
      <c r="F1064" s="36">
        <v>395</v>
      </c>
    </row>
    <row r="1065" spans="1:6" x14ac:dyDescent="0.25">
      <c r="A1065" s="49" t="str">
        <f t="shared" si="19"/>
        <v>Educateur des activités physiques et sportives 1er échelon</v>
      </c>
      <c r="B1065" s="37" t="str">
        <f>Filières!$A$35</f>
        <v>Sportive</v>
      </c>
      <c r="C1065" s="37" t="str">
        <f>Grades!$C$65</f>
        <v>Educateur_activités_physiques_sportives</v>
      </c>
      <c r="D1065" s="37" t="str">
        <f>Grades!$C$66</f>
        <v>Educateur des activités physiques et sportives</v>
      </c>
      <c r="E1065" s="36" t="s">
        <v>190</v>
      </c>
      <c r="F1065" s="36">
        <v>389</v>
      </c>
    </row>
    <row r="1066" spans="1:6" ht="30" x14ac:dyDescent="0.25">
      <c r="A1066" s="49" t="str">
        <f t="shared" si="19"/>
        <v>Educateur des activités physiques et sportives principal de 2ème classe 12e échelon</v>
      </c>
      <c r="B1066" s="37" t="str">
        <f>Filières!$A$35</f>
        <v>Sportive</v>
      </c>
      <c r="C1066" s="37" t="str">
        <f>Grades!$C$65</f>
        <v>Educateur_activités_physiques_sportives</v>
      </c>
      <c r="D1066" s="37" t="str">
        <f>Grades!$C$67</f>
        <v>Educateur des activités physiques et sportives principal de 2ème classe</v>
      </c>
      <c r="E1066" s="36" t="s">
        <v>191</v>
      </c>
      <c r="F1066" s="36">
        <v>638</v>
      </c>
    </row>
    <row r="1067" spans="1:6" ht="30" x14ac:dyDescent="0.25">
      <c r="A1067" s="49" t="str">
        <f t="shared" si="19"/>
        <v>Educateur des activités physiques et sportives principal de 2ème classe 11e échelon</v>
      </c>
      <c r="B1067" s="37" t="str">
        <f>Filières!$A$35</f>
        <v>Sportive</v>
      </c>
      <c r="C1067" s="37" t="str">
        <f>Grades!$C$65</f>
        <v>Educateur_activités_physiques_sportives</v>
      </c>
      <c r="D1067" s="37" t="str">
        <f>Grades!$C$67</f>
        <v>Educateur des activités physiques et sportives principal de 2ème classe</v>
      </c>
      <c r="E1067" s="36" t="s">
        <v>180</v>
      </c>
      <c r="F1067" s="36">
        <v>599</v>
      </c>
    </row>
    <row r="1068" spans="1:6" ht="30" x14ac:dyDescent="0.25">
      <c r="A1068" s="49" t="str">
        <f t="shared" si="19"/>
        <v>Educateur des activités physiques et sportives principal de 2ème classe 10e échelon</v>
      </c>
      <c r="B1068" s="37" t="str">
        <f>Filières!$A$35</f>
        <v>Sportive</v>
      </c>
      <c r="C1068" s="37" t="str">
        <f>Grades!$C$65</f>
        <v>Educateur_activités_physiques_sportives</v>
      </c>
      <c r="D1068" s="37" t="str">
        <f>Grades!$C$67</f>
        <v>Educateur des activités physiques et sportives principal de 2ème classe</v>
      </c>
      <c r="E1068" s="36" t="s">
        <v>181</v>
      </c>
      <c r="F1068" s="36">
        <v>567</v>
      </c>
    </row>
    <row r="1069" spans="1:6" ht="30" x14ac:dyDescent="0.25">
      <c r="A1069" s="49" t="str">
        <f t="shared" si="19"/>
        <v>Educateur des activités physiques et sportives principal de 2ème classe 9e échelon</v>
      </c>
      <c r="B1069" s="37" t="str">
        <f>Filières!$A$35</f>
        <v>Sportive</v>
      </c>
      <c r="C1069" s="37" t="str">
        <f>Grades!$C$65</f>
        <v>Educateur_activités_physiques_sportives</v>
      </c>
      <c r="D1069" s="37" t="str">
        <f>Grades!$C$67</f>
        <v>Educateur des activités physiques et sportives principal de 2ème classe</v>
      </c>
      <c r="E1069" s="36" t="s">
        <v>182</v>
      </c>
      <c r="F1069" s="36">
        <v>542</v>
      </c>
    </row>
    <row r="1070" spans="1:6" ht="30" x14ac:dyDescent="0.25">
      <c r="A1070" s="49" t="str">
        <f t="shared" si="19"/>
        <v>Educateur des activités physiques et sportives principal de 2ème classe 8e échelon</v>
      </c>
      <c r="B1070" s="37" t="str">
        <f>Filières!$A$35</f>
        <v>Sportive</v>
      </c>
      <c r="C1070" s="37" t="str">
        <f>Grades!$C$65</f>
        <v>Educateur_activités_physiques_sportives</v>
      </c>
      <c r="D1070" s="37" t="str">
        <f>Grades!$C$67</f>
        <v>Educateur des activités physiques et sportives principal de 2ème classe</v>
      </c>
      <c r="E1070" s="36" t="s">
        <v>183</v>
      </c>
      <c r="F1070" s="36">
        <v>528</v>
      </c>
    </row>
    <row r="1071" spans="1:6" ht="30" x14ac:dyDescent="0.25">
      <c r="A1071" s="49" t="str">
        <f t="shared" si="19"/>
        <v>Educateur des activités physiques et sportives principal de 2ème classe 7e échelon</v>
      </c>
      <c r="B1071" s="37" t="str">
        <f>Filières!$A$35</f>
        <v>Sportive</v>
      </c>
      <c r="C1071" s="37" t="str">
        <f>Grades!$C$65</f>
        <v>Educateur_activités_physiques_sportives</v>
      </c>
      <c r="D1071" s="37" t="str">
        <f>Grades!$C$67</f>
        <v>Educateur des activités physiques et sportives principal de 2ème classe</v>
      </c>
      <c r="E1071" s="36" t="s">
        <v>184</v>
      </c>
      <c r="F1071" s="36">
        <v>506</v>
      </c>
    </row>
    <row r="1072" spans="1:6" ht="30" x14ac:dyDescent="0.25">
      <c r="A1072" s="49" t="str">
        <f t="shared" si="19"/>
        <v>Educateur des activités physiques et sportives principal de 2ème classe 6e échelon</v>
      </c>
      <c r="B1072" s="37" t="str">
        <f>Filières!$A$35</f>
        <v>Sportive</v>
      </c>
      <c r="C1072" s="37" t="str">
        <f>Grades!$C$65</f>
        <v>Educateur_activités_physiques_sportives</v>
      </c>
      <c r="D1072" s="37" t="str">
        <f>Grades!$C$67</f>
        <v>Educateur des activités physiques et sportives principal de 2ème classe</v>
      </c>
      <c r="E1072" s="36" t="s">
        <v>185</v>
      </c>
      <c r="F1072" s="36">
        <v>480</v>
      </c>
    </row>
    <row r="1073" spans="1:6" ht="30" x14ac:dyDescent="0.25">
      <c r="A1073" s="49" t="str">
        <f t="shared" si="19"/>
        <v>Educateur des activités physiques et sportives principal de 2ème classe 5e échelon</v>
      </c>
      <c r="B1073" s="37" t="str">
        <f>Filières!$A$35</f>
        <v>Sportive</v>
      </c>
      <c r="C1073" s="37" t="str">
        <f>Grades!$C$65</f>
        <v>Educateur_activités_physiques_sportives</v>
      </c>
      <c r="D1073" s="37" t="str">
        <f>Grades!$C$67</f>
        <v>Educateur des activités physiques et sportives principal de 2ème classe</v>
      </c>
      <c r="E1073" s="36" t="s">
        <v>186</v>
      </c>
      <c r="F1073" s="36">
        <v>458</v>
      </c>
    </row>
    <row r="1074" spans="1:6" ht="30" x14ac:dyDescent="0.25">
      <c r="A1074" s="49" t="str">
        <f t="shared" si="19"/>
        <v>Educateur des activités physiques et sportives principal de 2ème classe 4e échelon</v>
      </c>
      <c r="B1074" s="37" t="str">
        <f>Filières!$A$35</f>
        <v>Sportive</v>
      </c>
      <c r="C1074" s="37" t="str">
        <f>Grades!$C$65</f>
        <v>Educateur_activités_physiques_sportives</v>
      </c>
      <c r="D1074" s="37" t="str">
        <f>Grades!$C$67</f>
        <v>Educateur des activités physiques et sportives principal de 2ème classe</v>
      </c>
      <c r="E1074" s="36" t="s">
        <v>187</v>
      </c>
      <c r="F1074" s="36">
        <v>444</v>
      </c>
    </row>
    <row r="1075" spans="1:6" ht="30" x14ac:dyDescent="0.25">
      <c r="A1075" s="49" t="str">
        <f t="shared" si="19"/>
        <v>Educateur des activités physiques et sportives principal de 2ème classe 3e échelon</v>
      </c>
      <c r="B1075" s="37" t="str">
        <f>Filières!$A$35</f>
        <v>Sportive</v>
      </c>
      <c r="C1075" s="37" t="str">
        <f>Grades!$C$65</f>
        <v>Educateur_activités_physiques_sportives</v>
      </c>
      <c r="D1075" s="37" t="str">
        <f>Grades!$C$67</f>
        <v>Educateur des activités physiques et sportives principal de 2ème classe</v>
      </c>
      <c r="E1075" s="36" t="s">
        <v>188</v>
      </c>
      <c r="F1075" s="36">
        <v>429</v>
      </c>
    </row>
    <row r="1076" spans="1:6" ht="30" x14ac:dyDescent="0.25">
      <c r="A1076" s="49" t="str">
        <f t="shared" si="19"/>
        <v>Educateur des activités physiques et sportives principal de 2ème classe 2e échelon</v>
      </c>
      <c r="B1076" s="37" t="str">
        <f>Filières!$A$35</f>
        <v>Sportive</v>
      </c>
      <c r="C1076" s="37" t="str">
        <f>Grades!$C$65</f>
        <v>Educateur_activités_physiques_sportives</v>
      </c>
      <c r="D1076" s="37" t="str">
        <f>Grades!$C$67</f>
        <v>Educateur des activités physiques et sportives principal de 2ème classe</v>
      </c>
      <c r="E1076" s="36" t="s">
        <v>189</v>
      </c>
      <c r="F1076" s="36">
        <v>415</v>
      </c>
    </row>
    <row r="1077" spans="1:6" ht="30" x14ac:dyDescent="0.25">
      <c r="A1077" s="49" t="str">
        <f t="shared" si="19"/>
        <v>Educateur des activités physiques et sportives principal de 2ème classe 1er échelon</v>
      </c>
      <c r="B1077" s="37" t="str">
        <f>Filières!$A$35</f>
        <v>Sportive</v>
      </c>
      <c r="C1077" s="37" t="str">
        <f>Grades!$C$65</f>
        <v>Educateur_activités_physiques_sportives</v>
      </c>
      <c r="D1077" s="37" t="str">
        <f>Grades!$C$67</f>
        <v>Educateur des activités physiques et sportives principal de 2ème classe</v>
      </c>
      <c r="E1077" s="36" t="s">
        <v>190</v>
      </c>
      <c r="F1077" s="36">
        <v>401</v>
      </c>
    </row>
    <row r="1078" spans="1:6" ht="30" x14ac:dyDescent="0.25">
      <c r="A1078" s="49" t="str">
        <f t="shared" si="19"/>
        <v>Educateur des activités physiques et sportives principal de 1ère classe 11e échelon</v>
      </c>
      <c r="B1078" s="37" t="str">
        <f>Filières!$A$35</f>
        <v>Sportive</v>
      </c>
      <c r="C1078" s="37" t="str">
        <f>Grades!$C$65</f>
        <v>Educateur_activités_physiques_sportives</v>
      </c>
      <c r="D1078" s="37" t="str">
        <f>Grades!$C$68</f>
        <v>Educateur des activités physiques et sportives principal de 1ère classe</v>
      </c>
      <c r="E1078" s="36" t="s">
        <v>180</v>
      </c>
      <c r="F1078" s="36">
        <v>707</v>
      </c>
    </row>
    <row r="1079" spans="1:6" ht="30" x14ac:dyDescent="0.25">
      <c r="A1079" s="49" t="str">
        <f t="shared" si="19"/>
        <v>Educateur des activités physiques et sportives principal de 1ère classe 10e échelon</v>
      </c>
      <c r="B1079" s="37" t="str">
        <f>Filières!$A$35</f>
        <v>Sportive</v>
      </c>
      <c r="C1079" s="37" t="str">
        <f>Grades!$C$65</f>
        <v>Educateur_activités_physiques_sportives</v>
      </c>
      <c r="D1079" s="37" t="str">
        <f>Grades!$C$68</f>
        <v>Educateur des activités physiques et sportives principal de 1ère classe</v>
      </c>
      <c r="E1079" s="36" t="s">
        <v>181</v>
      </c>
      <c r="F1079" s="36">
        <v>684</v>
      </c>
    </row>
    <row r="1080" spans="1:6" ht="30" x14ac:dyDescent="0.25">
      <c r="A1080" s="49" t="str">
        <f t="shared" si="19"/>
        <v>Educateur des activités physiques et sportives principal de 1ère classe 9e échelon</v>
      </c>
      <c r="B1080" s="37" t="str">
        <f>Filières!$A$35</f>
        <v>Sportive</v>
      </c>
      <c r="C1080" s="37" t="str">
        <f>Grades!$C$65</f>
        <v>Educateur_activités_physiques_sportives</v>
      </c>
      <c r="D1080" s="37" t="str">
        <f>Grades!$C$68</f>
        <v>Educateur des activités physiques et sportives principal de 1ère classe</v>
      </c>
      <c r="E1080" s="36" t="s">
        <v>182</v>
      </c>
      <c r="F1080" s="36">
        <v>660</v>
      </c>
    </row>
    <row r="1081" spans="1:6" ht="30" x14ac:dyDescent="0.25">
      <c r="A1081" s="49" t="str">
        <f t="shared" si="19"/>
        <v>Educateur des activités physiques et sportives principal de 1ère classe 8e échelon</v>
      </c>
      <c r="B1081" s="37" t="str">
        <f>Filières!$A$35</f>
        <v>Sportive</v>
      </c>
      <c r="C1081" s="37" t="str">
        <f>Grades!$C$65</f>
        <v>Educateur_activités_physiques_sportives</v>
      </c>
      <c r="D1081" s="37" t="str">
        <f>Grades!$C$68</f>
        <v>Educateur des activités physiques et sportives principal de 1ère classe</v>
      </c>
      <c r="E1081" s="36" t="s">
        <v>183</v>
      </c>
      <c r="F1081" s="36">
        <v>638</v>
      </c>
    </row>
    <row r="1082" spans="1:6" ht="30" x14ac:dyDescent="0.25">
      <c r="A1082" s="49" t="str">
        <f t="shared" si="19"/>
        <v>Educateur des activités physiques et sportives principal de 1ère classe 7e échelon</v>
      </c>
      <c r="B1082" s="37" t="str">
        <f>Filières!$A$35</f>
        <v>Sportive</v>
      </c>
      <c r="C1082" s="37" t="str">
        <f>Grades!$C$65</f>
        <v>Educateur_activités_physiques_sportives</v>
      </c>
      <c r="D1082" s="37" t="str">
        <f>Grades!$C$68</f>
        <v>Educateur des activités physiques et sportives principal de 1ère classe</v>
      </c>
      <c r="E1082" s="36" t="s">
        <v>184</v>
      </c>
      <c r="F1082" s="36">
        <v>604</v>
      </c>
    </row>
    <row r="1083" spans="1:6" ht="30" x14ac:dyDescent="0.25">
      <c r="A1083" s="49" t="str">
        <f t="shared" si="19"/>
        <v>Educateur des activités physiques et sportives principal de 1ère classe 6e échelon</v>
      </c>
      <c r="B1083" s="37" t="str">
        <f>Filières!$A$35</f>
        <v>Sportive</v>
      </c>
      <c r="C1083" s="37" t="str">
        <f>Grades!$C$65</f>
        <v>Educateur_activités_physiques_sportives</v>
      </c>
      <c r="D1083" s="37" t="str">
        <f>Grades!$C$68</f>
        <v>Educateur des activités physiques et sportives principal de 1ère classe</v>
      </c>
      <c r="E1083" s="36" t="s">
        <v>185</v>
      </c>
      <c r="F1083" s="36">
        <v>573</v>
      </c>
    </row>
    <row r="1084" spans="1:6" ht="30" x14ac:dyDescent="0.25">
      <c r="A1084" s="49" t="str">
        <f t="shared" si="19"/>
        <v>Educateur des activités physiques et sportives principal de 1ère classe 5e échelon</v>
      </c>
      <c r="B1084" s="37" t="str">
        <f>Filières!$A$35</f>
        <v>Sportive</v>
      </c>
      <c r="C1084" s="37" t="str">
        <f>Grades!$C$65</f>
        <v>Educateur_activités_physiques_sportives</v>
      </c>
      <c r="D1084" s="37" t="str">
        <f>Grades!$C$68</f>
        <v>Educateur des activités physiques et sportives principal de 1ère classe</v>
      </c>
      <c r="E1084" s="36" t="s">
        <v>186</v>
      </c>
      <c r="F1084" s="36">
        <v>547</v>
      </c>
    </row>
    <row r="1085" spans="1:6" ht="30" x14ac:dyDescent="0.25">
      <c r="A1085" s="49" t="str">
        <f t="shared" si="19"/>
        <v>Educateur des activités physiques et sportives principal de 1ère classe 4e échelon</v>
      </c>
      <c r="B1085" s="37" t="str">
        <f>Filières!$A$35</f>
        <v>Sportive</v>
      </c>
      <c r="C1085" s="37" t="str">
        <f>Grades!$C$65</f>
        <v>Educateur_activités_physiques_sportives</v>
      </c>
      <c r="D1085" s="37" t="str">
        <f>Grades!$C$68</f>
        <v>Educateur des activités physiques et sportives principal de 1ère classe</v>
      </c>
      <c r="E1085" s="36" t="s">
        <v>187</v>
      </c>
      <c r="F1085" s="36">
        <v>513</v>
      </c>
    </row>
    <row r="1086" spans="1:6" ht="30" x14ac:dyDescent="0.25">
      <c r="A1086" s="49" t="str">
        <f t="shared" ref="A1086:A1149" si="20">D1086&amp;" "&amp;E1086</f>
        <v>Educateur des activités physiques et sportives principal de 1ère classe 3e échelon</v>
      </c>
      <c r="B1086" s="37" t="str">
        <f>Filières!$A$35</f>
        <v>Sportive</v>
      </c>
      <c r="C1086" s="37" t="str">
        <f>Grades!$C$65</f>
        <v>Educateur_activités_physiques_sportives</v>
      </c>
      <c r="D1086" s="37" t="str">
        <f>Grades!$C$68</f>
        <v>Educateur des activités physiques et sportives principal de 1ère classe</v>
      </c>
      <c r="E1086" s="36" t="s">
        <v>188</v>
      </c>
      <c r="F1086" s="36">
        <v>484</v>
      </c>
    </row>
    <row r="1087" spans="1:6" ht="30" x14ac:dyDescent="0.25">
      <c r="A1087" s="49" t="str">
        <f t="shared" si="20"/>
        <v>Educateur des activités physiques et sportives principal de 1ère classe 2e échelon</v>
      </c>
      <c r="B1087" s="37" t="str">
        <f>Filières!$A$35</f>
        <v>Sportive</v>
      </c>
      <c r="C1087" s="37" t="str">
        <f>Grades!$C$65</f>
        <v>Educateur_activités_physiques_sportives</v>
      </c>
      <c r="D1087" s="37" t="str">
        <f>Grades!$C$68</f>
        <v>Educateur des activités physiques et sportives principal de 1ère classe</v>
      </c>
      <c r="E1087" s="36" t="s">
        <v>189</v>
      </c>
      <c r="F1087" s="36">
        <v>461</v>
      </c>
    </row>
    <row r="1088" spans="1:6" ht="30" x14ac:dyDescent="0.25">
      <c r="A1088" s="49" t="str">
        <f t="shared" si="20"/>
        <v>Educateur des activités physiques et sportives principal de 1ère classe 1er échelon</v>
      </c>
      <c r="B1088" s="37" t="str">
        <f>Filières!$A$35</f>
        <v>Sportive</v>
      </c>
      <c r="C1088" s="37" t="str">
        <f>Grades!$C$65</f>
        <v>Educateur_activités_physiques_sportives</v>
      </c>
      <c r="D1088" s="37" t="str">
        <f>Grades!$C$68</f>
        <v>Educateur des activités physiques et sportives principal de 1ère classe</v>
      </c>
      <c r="E1088" s="36" t="s">
        <v>190</v>
      </c>
      <c r="F1088" s="36">
        <v>446</v>
      </c>
    </row>
    <row r="1089" spans="1:6" x14ac:dyDescent="0.25">
      <c r="A1089" s="49" t="str">
        <f t="shared" si="20"/>
        <v>Conseiller des activités physiques et sportives 11e échelon</v>
      </c>
      <c r="B1089" s="37" t="str">
        <f>Filières!$A$35</f>
        <v>Sportive</v>
      </c>
      <c r="C1089" s="37" t="str">
        <f>Grades!$E$65</f>
        <v>Conseiller_activités_physiques_sportives</v>
      </c>
      <c r="D1089" s="37" t="str">
        <f>Grades!$E$66</f>
        <v>Conseiller des activités physiques et sportives</v>
      </c>
      <c r="E1089" s="36" t="s">
        <v>180</v>
      </c>
      <c r="F1089" s="36">
        <v>821</v>
      </c>
    </row>
    <row r="1090" spans="1:6" x14ac:dyDescent="0.25">
      <c r="A1090" s="49" t="str">
        <f t="shared" si="20"/>
        <v>Conseiller des activités physiques et sportives 10e échelon</v>
      </c>
      <c r="B1090" s="37" t="str">
        <f>Filières!$A$35</f>
        <v>Sportive</v>
      </c>
      <c r="C1090" s="37" t="str">
        <f>Grades!$E$65</f>
        <v>Conseiller_activités_physiques_sportives</v>
      </c>
      <c r="D1090" s="37" t="str">
        <f>Grades!$E$66</f>
        <v>Conseiller des activités physiques et sportives</v>
      </c>
      <c r="E1090" s="36" t="s">
        <v>181</v>
      </c>
      <c r="F1090" s="36">
        <v>778</v>
      </c>
    </row>
    <row r="1091" spans="1:6" x14ac:dyDescent="0.25">
      <c r="A1091" s="49" t="str">
        <f t="shared" si="20"/>
        <v>Conseiller des activités physiques et sportives 9e échelon</v>
      </c>
      <c r="B1091" s="37" t="str">
        <f>Filières!$A$35</f>
        <v>Sportive</v>
      </c>
      <c r="C1091" s="37" t="str">
        <f>Grades!$E$65</f>
        <v>Conseiller_activités_physiques_sportives</v>
      </c>
      <c r="D1091" s="37" t="str">
        <f>Grades!$E$66</f>
        <v>Conseiller des activités physiques et sportives</v>
      </c>
      <c r="E1091" s="36" t="s">
        <v>182</v>
      </c>
      <c r="F1091" s="36">
        <v>732</v>
      </c>
    </row>
    <row r="1092" spans="1:6" x14ac:dyDescent="0.25">
      <c r="A1092" s="49" t="str">
        <f t="shared" si="20"/>
        <v>Conseiller des activités physiques et sportives 8e échelon</v>
      </c>
      <c r="B1092" s="37" t="str">
        <f>Filières!$A$35</f>
        <v>Sportive</v>
      </c>
      <c r="C1092" s="37" t="str">
        <f>Grades!$E$65</f>
        <v>Conseiller_activités_physiques_sportives</v>
      </c>
      <c r="D1092" s="37" t="str">
        <f>Grades!$E$66</f>
        <v>Conseiller des activités physiques et sportives</v>
      </c>
      <c r="E1092" s="36" t="s">
        <v>183</v>
      </c>
      <c r="F1092" s="51">
        <v>693</v>
      </c>
    </row>
    <row r="1093" spans="1:6" x14ac:dyDescent="0.25">
      <c r="A1093" s="49" t="str">
        <f t="shared" si="20"/>
        <v>Conseiller des activités physiques et sportives 7e échelon</v>
      </c>
      <c r="B1093" s="37" t="str">
        <f>Filières!$A$35</f>
        <v>Sportive</v>
      </c>
      <c r="C1093" s="37" t="str">
        <f>Grades!$E$65</f>
        <v>Conseiller_activités_physiques_sportives</v>
      </c>
      <c r="D1093" s="37" t="str">
        <f>Grades!$E$66</f>
        <v>Conseiller des activités physiques et sportives</v>
      </c>
      <c r="E1093" s="36" t="s">
        <v>184</v>
      </c>
      <c r="F1093" s="36">
        <v>653</v>
      </c>
    </row>
    <row r="1094" spans="1:6" x14ac:dyDescent="0.25">
      <c r="A1094" s="49" t="str">
        <f t="shared" si="20"/>
        <v>Conseiller des activités physiques et sportives 6e échelon</v>
      </c>
      <c r="B1094" s="37" t="str">
        <f>Filières!$A$35</f>
        <v>Sportive</v>
      </c>
      <c r="C1094" s="37" t="str">
        <f>Grades!$E$65</f>
        <v>Conseiller_activités_physiques_sportives</v>
      </c>
      <c r="D1094" s="37" t="str">
        <f>Grades!$E$66</f>
        <v>Conseiller des activités physiques et sportives</v>
      </c>
      <c r="E1094" s="36" t="s">
        <v>185</v>
      </c>
      <c r="F1094" s="51">
        <v>611</v>
      </c>
    </row>
    <row r="1095" spans="1:6" x14ac:dyDescent="0.25">
      <c r="A1095" s="49" t="str">
        <f t="shared" si="20"/>
        <v>Conseiller des activités physiques et sportives 5e échelon</v>
      </c>
      <c r="B1095" s="37" t="str">
        <f>Filières!$A$35</f>
        <v>Sportive</v>
      </c>
      <c r="C1095" s="37" t="str">
        <f>Grades!$E$65</f>
        <v>Conseiller_activités_physiques_sportives</v>
      </c>
      <c r="D1095" s="37" t="str">
        <f>Grades!$E$66</f>
        <v>Conseiller des activités physiques et sportives</v>
      </c>
      <c r="E1095" s="36" t="s">
        <v>186</v>
      </c>
      <c r="F1095" s="51">
        <v>567</v>
      </c>
    </row>
    <row r="1096" spans="1:6" x14ac:dyDescent="0.25">
      <c r="A1096" s="49" t="str">
        <f t="shared" si="20"/>
        <v>Conseiller des activités physiques et sportives 4e échelon</v>
      </c>
      <c r="B1096" s="37" t="str">
        <f>Filières!$A$35</f>
        <v>Sportive</v>
      </c>
      <c r="C1096" s="37" t="str">
        <f>Grades!$E$65</f>
        <v>Conseiller_activités_physiques_sportives</v>
      </c>
      <c r="D1096" s="37" t="str">
        <f>Grades!$E$66</f>
        <v>Conseiller des activités physiques et sportives</v>
      </c>
      <c r="E1096" s="36" t="s">
        <v>187</v>
      </c>
      <c r="F1096" s="51">
        <v>525</v>
      </c>
    </row>
    <row r="1097" spans="1:6" x14ac:dyDescent="0.25">
      <c r="A1097" s="49" t="str">
        <f t="shared" si="20"/>
        <v>Conseiller des activités physiques et sportives 3e échelon</v>
      </c>
      <c r="B1097" s="37" t="str">
        <f>Filières!$A$35</f>
        <v>Sportive</v>
      </c>
      <c r="C1097" s="37" t="str">
        <f>Grades!$E$65</f>
        <v>Conseiller_activités_physiques_sportives</v>
      </c>
      <c r="D1097" s="37" t="str">
        <f>Grades!$E$66</f>
        <v>Conseiller des activités physiques et sportives</v>
      </c>
      <c r="E1097" s="36" t="s">
        <v>188</v>
      </c>
      <c r="F1097" s="51">
        <v>499</v>
      </c>
    </row>
    <row r="1098" spans="1:6" x14ac:dyDescent="0.25">
      <c r="A1098" s="49" t="str">
        <f t="shared" si="20"/>
        <v>Conseiller des activités physiques et sportives 2e échelon</v>
      </c>
      <c r="B1098" s="37" t="str">
        <f>Filières!$A$35</f>
        <v>Sportive</v>
      </c>
      <c r="C1098" s="37" t="str">
        <f>Grades!$E$65</f>
        <v>Conseiller_activités_physiques_sportives</v>
      </c>
      <c r="D1098" s="37" t="str">
        <f>Grades!$E$66</f>
        <v>Conseiller des activités physiques et sportives</v>
      </c>
      <c r="E1098" s="36" t="s">
        <v>189</v>
      </c>
      <c r="F1098" s="51">
        <v>469</v>
      </c>
    </row>
    <row r="1099" spans="1:6" x14ac:dyDescent="0.25">
      <c r="A1099" s="49" t="str">
        <f t="shared" si="20"/>
        <v>Conseiller des activités physiques et sportives 1er échelon</v>
      </c>
      <c r="B1099" s="37" t="str">
        <f>Filières!$A$35</f>
        <v>Sportive</v>
      </c>
      <c r="C1099" s="37" t="str">
        <f>Grades!$E$65</f>
        <v>Conseiller_activités_physiques_sportives</v>
      </c>
      <c r="D1099" s="37" t="str">
        <f>Grades!$E$66</f>
        <v>Conseiller des activités physiques et sportives</v>
      </c>
      <c r="E1099" s="36" t="s">
        <v>190</v>
      </c>
      <c r="F1099" s="51">
        <v>444</v>
      </c>
    </row>
    <row r="1100" spans="1:6" ht="30" x14ac:dyDescent="0.25">
      <c r="A1100" s="49" t="str">
        <f t="shared" si="20"/>
        <v>Conseiller principal des activités physiques et sportives 10e échelon</v>
      </c>
      <c r="B1100" s="37" t="str">
        <f>Filières!$A$35</f>
        <v>Sportive</v>
      </c>
      <c r="C1100" s="37" t="str">
        <f>Grades!$E$65</f>
        <v>Conseiller_activités_physiques_sportives</v>
      </c>
      <c r="D1100" s="37" t="str">
        <f>Grades!$E$67</f>
        <v>Conseiller principal des activités physiques et sportives</v>
      </c>
      <c r="E1100" s="36" t="s">
        <v>181</v>
      </c>
      <c r="F1100" s="36">
        <v>1015</v>
      </c>
    </row>
    <row r="1101" spans="1:6" ht="30" x14ac:dyDescent="0.25">
      <c r="A1101" s="49" t="str">
        <f t="shared" si="20"/>
        <v>Conseiller principal des activités physiques et sportives 9e échelon</v>
      </c>
      <c r="B1101" s="37" t="str">
        <f>Filières!$A$35</f>
        <v>Sportive</v>
      </c>
      <c r="C1101" s="37" t="str">
        <f>Grades!$E$65</f>
        <v>Conseiller_activités_physiques_sportives</v>
      </c>
      <c r="D1101" s="37" t="str">
        <f>Grades!$E$67</f>
        <v>Conseiller principal des activités physiques et sportives</v>
      </c>
      <c r="E1101" s="36" t="s">
        <v>182</v>
      </c>
      <c r="F1101" s="36">
        <v>995</v>
      </c>
    </row>
    <row r="1102" spans="1:6" ht="30" x14ac:dyDescent="0.25">
      <c r="A1102" s="49" t="str">
        <f t="shared" si="20"/>
        <v>Conseiller principal des activités physiques et sportives 8e échelon</v>
      </c>
      <c r="B1102" s="37" t="str">
        <f>Filières!$A$35</f>
        <v>Sportive</v>
      </c>
      <c r="C1102" s="37" t="str">
        <f>Grades!$E$65</f>
        <v>Conseiller_activités_physiques_sportives</v>
      </c>
      <c r="D1102" s="37" t="str">
        <f>Grades!$E$67</f>
        <v>Conseiller principal des activités physiques et sportives</v>
      </c>
      <c r="E1102" s="36" t="s">
        <v>183</v>
      </c>
      <c r="F1102" s="51">
        <v>946</v>
      </c>
    </row>
    <row r="1103" spans="1:6" ht="30" x14ac:dyDescent="0.25">
      <c r="A1103" s="49" t="str">
        <f t="shared" si="20"/>
        <v>Conseiller principal des activités physiques et sportives 7e échelon</v>
      </c>
      <c r="B1103" s="37" t="str">
        <f>Filières!$A$35</f>
        <v>Sportive</v>
      </c>
      <c r="C1103" s="37" t="str">
        <f>Grades!$E$65</f>
        <v>Conseiller_activités_physiques_sportives</v>
      </c>
      <c r="D1103" s="37" t="str">
        <f>Grades!$E$67</f>
        <v>Conseiller principal des activités physiques et sportives</v>
      </c>
      <c r="E1103" s="36" t="s">
        <v>184</v>
      </c>
      <c r="F1103" s="36">
        <v>896</v>
      </c>
    </row>
    <row r="1104" spans="1:6" ht="30" x14ac:dyDescent="0.25">
      <c r="A1104" s="49" t="str">
        <f t="shared" si="20"/>
        <v>Conseiller principal des activités physiques et sportives 6e échelon</v>
      </c>
      <c r="B1104" s="37" t="str">
        <f>Filières!$A$35</f>
        <v>Sportive</v>
      </c>
      <c r="C1104" s="37" t="str">
        <f>Grades!$E$65</f>
        <v>Conseiller_activités_physiques_sportives</v>
      </c>
      <c r="D1104" s="37" t="str">
        <f>Grades!$E$67</f>
        <v>Conseiller principal des activités physiques et sportives</v>
      </c>
      <c r="E1104" s="36" t="s">
        <v>185</v>
      </c>
      <c r="F1104" s="51">
        <v>843</v>
      </c>
    </row>
    <row r="1105" spans="1:6" ht="30" x14ac:dyDescent="0.25">
      <c r="A1105" s="49" t="str">
        <f t="shared" si="20"/>
        <v>Conseiller principal des activités physiques et sportives 5e échelon</v>
      </c>
      <c r="B1105" s="37" t="str">
        <f>Filières!$A$35</f>
        <v>Sportive</v>
      </c>
      <c r="C1105" s="37" t="str">
        <f>Grades!$E$65</f>
        <v>Conseiller_activités_physiques_sportives</v>
      </c>
      <c r="D1105" s="37" t="str">
        <f>Grades!$E$67</f>
        <v>Conseiller principal des activités physiques et sportives</v>
      </c>
      <c r="E1105" s="36" t="s">
        <v>186</v>
      </c>
      <c r="F1105" s="51">
        <v>791</v>
      </c>
    </row>
    <row r="1106" spans="1:6" ht="30" x14ac:dyDescent="0.25">
      <c r="A1106" s="49" t="str">
        <f t="shared" si="20"/>
        <v>Conseiller principal des activités physiques et sportives 4e échelon</v>
      </c>
      <c r="B1106" s="37" t="str">
        <f>Filières!$A$35</f>
        <v>Sportive</v>
      </c>
      <c r="C1106" s="37" t="str">
        <f>Grades!$E$65</f>
        <v>Conseiller_activités_physiques_sportives</v>
      </c>
      <c r="D1106" s="37" t="str">
        <f>Grades!$E$67</f>
        <v>Conseiller principal des activités physiques et sportives</v>
      </c>
      <c r="E1106" s="36" t="s">
        <v>187</v>
      </c>
      <c r="F1106" s="51">
        <v>732</v>
      </c>
    </row>
    <row r="1107" spans="1:6" ht="30" x14ac:dyDescent="0.25">
      <c r="A1107" s="49" t="str">
        <f t="shared" si="20"/>
        <v>Conseiller principal des activités physiques et sportives 3e échelon</v>
      </c>
      <c r="B1107" s="37" t="str">
        <f>Filières!$A$35</f>
        <v>Sportive</v>
      </c>
      <c r="C1107" s="37" t="str">
        <f>Grades!$E$65</f>
        <v>Conseiller_activités_physiques_sportives</v>
      </c>
      <c r="D1107" s="37" t="str">
        <f>Grades!$E$67</f>
        <v>Conseiller principal des activités physiques et sportives</v>
      </c>
      <c r="E1107" s="36" t="s">
        <v>188</v>
      </c>
      <c r="F1107" s="51">
        <v>693</v>
      </c>
    </row>
    <row r="1108" spans="1:6" ht="30" x14ac:dyDescent="0.25">
      <c r="A1108" s="49" t="str">
        <f t="shared" si="20"/>
        <v>Conseiller principal des activités physiques et sportives 2e échelon</v>
      </c>
      <c r="B1108" s="37" t="str">
        <f>Filières!$A$35</f>
        <v>Sportive</v>
      </c>
      <c r="C1108" s="37" t="str">
        <f>Grades!$E$65</f>
        <v>Conseiller_activités_physiques_sportives</v>
      </c>
      <c r="D1108" s="37" t="str">
        <f>Grades!$E$67</f>
        <v>Conseiller principal des activités physiques et sportives</v>
      </c>
      <c r="E1108" s="36" t="s">
        <v>189</v>
      </c>
      <c r="F1108" s="51">
        <v>639</v>
      </c>
    </row>
    <row r="1109" spans="1:6" ht="30" x14ac:dyDescent="0.25">
      <c r="A1109" s="49" t="str">
        <f t="shared" si="20"/>
        <v>Conseiller principal des activités physiques et sportives 1er échelon</v>
      </c>
      <c r="B1109" s="37" t="str">
        <f>Filières!$A$35</f>
        <v>Sportive</v>
      </c>
      <c r="C1109" s="37" t="str">
        <f>Grades!$E$65</f>
        <v>Conseiller_activités_physiques_sportives</v>
      </c>
      <c r="D1109" s="37" t="str">
        <f>Grades!$E$67</f>
        <v>Conseiller principal des activités physiques et sportives</v>
      </c>
      <c r="E1109" s="36" t="s">
        <v>190</v>
      </c>
      <c r="F1109" s="51">
        <v>593</v>
      </c>
    </row>
    <row r="1110" spans="1:6" x14ac:dyDescent="0.25">
      <c r="A1110" s="49" t="str">
        <f t="shared" si="20"/>
        <v>Adjoint technique 11e échelon</v>
      </c>
      <c r="B1110" s="37" t="str">
        <f>Filières!$C$35</f>
        <v>Technique</v>
      </c>
      <c r="C1110" s="37" t="str">
        <f>Grades!$A$70</f>
        <v>Adjoint_technique</v>
      </c>
      <c r="D1110" s="37" t="str">
        <f>Grades!$A$71</f>
        <v>Adjoint technique</v>
      </c>
      <c r="E1110" s="36" t="s">
        <v>180</v>
      </c>
      <c r="F1110" s="36">
        <v>432</v>
      </c>
    </row>
    <row r="1111" spans="1:6" x14ac:dyDescent="0.25">
      <c r="A1111" s="49" t="str">
        <f t="shared" si="20"/>
        <v>Adjoint technique 10e échelon</v>
      </c>
      <c r="B1111" s="37" t="str">
        <f>Filières!$C$35</f>
        <v>Technique</v>
      </c>
      <c r="C1111" s="37" t="str">
        <f>Grades!$A$70</f>
        <v>Adjoint_technique</v>
      </c>
      <c r="D1111" s="37" t="str">
        <f>Grades!$A$71</f>
        <v>Adjoint technique</v>
      </c>
      <c r="E1111" s="36" t="s">
        <v>181</v>
      </c>
      <c r="F1111" s="36">
        <v>419</v>
      </c>
    </row>
    <row r="1112" spans="1:6" x14ac:dyDescent="0.25">
      <c r="A1112" s="49" t="str">
        <f t="shared" si="20"/>
        <v>Adjoint technique 9e échelon</v>
      </c>
      <c r="B1112" s="37" t="str">
        <f>Filières!$C$35</f>
        <v>Technique</v>
      </c>
      <c r="C1112" s="37" t="str">
        <f>Grades!$A$70</f>
        <v>Adjoint_technique</v>
      </c>
      <c r="D1112" s="37" t="str">
        <f>Grades!$A$71</f>
        <v>Adjoint technique</v>
      </c>
      <c r="E1112" s="36" t="s">
        <v>182</v>
      </c>
      <c r="F1112" s="36">
        <v>401</v>
      </c>
    </row>
    <row r="1113" spans="1:6" x14ac:dyDescent="0.25">
      <c r="A1113" s="49" t="str">
        <f t="shared" si="20"/>
        <v>Adjoint technique 8e échelon</v>
      </c>
      <c r="B1113" s="37" t="str">
        <f>Filières!$C$35</f>
        <v>Technique</v>
      </c>
      <c r="C1113" s="37" t="str">
        <f>Grades!$A$70</f>
        <v>Adjoint_technique</v>
      </c>
      <c r="D1113" s="37" t="str">
        <f>Grades!$A$71</f>
        <v>Adjoint technique</v>
      </c>
      <c r="E1113" s="36" t="s">
        <v>183</v>
      </c>
      <c r="F1113" s="36">
        <v>387</v>
      </c>
    </row>
    <row r="1114" spans="1:6" x14ac:dyDescent="0.25">
      <c r="A1114" s="49" t="str">
        <f t="shared" si="20"/>
        <v>Adjoint technique 7e échelon</v>
      </c>
      <c r="B1114" s="37" t="str">
        <f>Filières!$C$35</f>
        <v>Technique</v>
      </c>
      <c r="C1114" s="37" t="str">
        <f>Grades!$A$70</f>
        <v>Adjoint_technique</v>
      </c>
      <c r="D1114" s="37" t="str">
        <f>Grades!$A$71</f>
        <v>Adjoint technique</v>
      </c>
      <c r="E1114" s="36" t="s">
        <v>184</v>
      </c>
      <c r="F1114" s="36">
        <v>381</v>
      </c>
    </row>
    <row r="1115" spans="1:6" x14ac:dyDescent="0.25">
      <c r="A1115" s="49" t="str">
        <f t="shared" si="20"/>
        <v>Adjoint technique 6e échelon</v>
      </c>
      <c r="B1115" s="37" t="str">
        <f>Filières!$C$35</f>
        <v>Technique</v>
      </c>
      <c r="C1115" s="37" t="str">
        <f>Grades!$A$70</f>
        <v>Adjoint_technique</v>
      </c>
      <c r="D1115" s="37" t="str">
        <f>Grades!$A$71</f>
        <v>Adjoint technique</v>
      </c>
      <c r="E1115" s="36" t="s">
        <v>185</v>
      </c>
      <c r="F1115" s="36">
        <v>378</v>
      </c>
    </row>
    <row r="1116" spans="1:6" x14ac:dyDescent="0.25">
      <c r="A1116" s="49" t="str">
        <f t="shared" si="20"/>
        <v>Adjoint technique 5e échelon</v>
      </c>
      <c r="B1116" s="37" t="str">
        <f>Filières!$C$35</f>
        <v>Technique</v>
      </c>
      <c r="C1116" s="37" t="str">
        <f>Grades!$A$70</f>
        <v>Adjoint_technique</v>
      </c>
      <c r="D1116" s="37" t="str">
        <f>Grades!$A$71</f>
        <v>Adjoint technique</v>
      </c>
      <c r="E1116" s="36" t="s">
        <v>186</v>
      </c>
      <c r="F1116" s="36">
        <v>374</v>
      </c>
    </row>
    <row r="1117" spans="1:6" x14ac:dyDescent="0.25">
      <c r="A1117" s="49" t="str">
        <f t="shared" si="20"/>
        <v>Adjoint technique 4e échelon</v>
      </c>
      <c r="B1117" s="37" t="str">
        <f>Filières!$C$35</f>
        <v>Technique</v>
      </c>
      <c r="C1117" s="37" t="str">
        <f>Grades!$A$70</f>
        <v>Adjoint_technique</v>
      </c>
      <c r="D1117" s="37" t="str">
        <f>Grades!$A$71</f>
        <v>Adjoint technique</v>
      </c>
      <c r="E1117" s="36" t="s">
        <v>187</v>
      </c>
      <c r="F1117" s="36">
        <v>371</v>
      </c>
    </row>
    <row r="1118" spans="1:6" x14ac:dyDescent="0.25">
      <c r="A1118" s="49" t="str">
        <f t="shared" si="20"/>
        <v>Adjoint technique 3e échelon</v>
      </c>
      <c r="B1118" s="37" t="str">
        <f>Filières!$C$35</f>
        <v>Technique</v>
      </c>
      <c r="C1118" s="37" t="str">
        <f>Grades!$A$70</f>
        <v>Adjoint_technique</v>
      </c>
      <c r="D1118" s="37" t="str">
        <f>Grades!$A$71</f>
        <v>Adjoint technique</v>
      </c>
      <c r="E1118" s="36" t="s">
        <v>188</v>
      </c>
      <c r="F1118" s="36">
        <v>370</v>
      </c>
    </row>
    <row r="1119" spans="1:6" x14ac:dyDescent="0.25">
      <c r="A1119" s="49" t="str">
        <f t="shared" si="20"/>
        <v>Adjoint technique 2e échelon</v>
      </c>
      <c r="B1119" s="37" t="str">
        <f>Filières!$C$35</f>
        <v>Technique</v>
      </c>
      <c r="C1119" s="37" t="str">
        <f>Grades!$A$70</f>
        <v>Adjoint_technique</v>
      </c>
      <c r="D1119" s="37" t="str">
        <f>Grades!$A$71</f>
        <v>Adjoint technique</v>
      </c>
      <c r="E1119" s="36" t="s">
        <v>189</v>
      </c>
      <c r="F1119" s="36">
        <v>368</v>
      </c>
    </row>
    <row r="1120" spans="1:6" x14ac:dyDescent="0.25">
      <c r="A1120" s="49" t="str">
        <f t="shared" si="20"/>
        <v>Adjoint technique 1er échelon</v>
      </c>
      <c r="B1120" s="37" t="str">
        <f>Filières!$C$35</f>
        <v>Technique</v>
      </c>
      <c r="C1120" s="37" t="str">
        <f>Grades!$A$70</f>
        <v>Adjoint_technique</v>
      </c>
      <c r="D1120" s="37" t="str">
        <f>Grades!$A$71</f>
        <v>Adjoint technique</v>
      </c>
      <c r="E1120" s="36" t="s">
        <v>190</v>
      </c>
      <c r="F1120" s="36">
        <v>367</v>
      </c>
    </row>
    <row r="1121" spans="1:6" x14ac:dyDescent="0.25">
      <c r="A1121" s="49" t="str">
        <f t="shared" si="20"/>
        <v>Adjoint technique principal de 2ème classe 12e échelon</v>
      </c>
      <c r="B1121" s="37" t="str">
        <f>Filières!$C$35</f>
        <v>Technique</v>
      </c>
      <c r="C1121" s="37" t="str">
        <f>Grades!$A$70</f>
        <v>Adjoint_technique</v>
      </c>
      <c r="D1121" s="37" t="str">
        <f>Grades!$A$72</f>
        <v>Adjoint technique principal de 2ème classe</v>
      </c>
      <c r="E1121" s="36" t="s">
        <v>191</v>
      </c>
      <c r="F1121" s="36">
        <v>486</v>
      </c>
    </row>
    <row r="1122" spans="1:6" x14ac:dyDescent="0.25">
      <c r="A1122" s="49" t="str">
        <f t="shared" si="20"/>
        <v>Adjoint technique principal de 2ème classe 11e échelon</v>
      </c>
      <c r="B1122" s="37" t="str">
        <f>Filières!$C$35</f>
        <v>Technique</v>
      </c>
      <c r="C1122" s="37" t="str">
        <f>Grades!$A$70</f>
        <v>Adjoint_technique</v>
      </c>
      <c r="D1122" s="37" t="str">
        <f>Grades!$A$72</f>
        <v>Adjoint technique principal de 2ème classe</v>
      </c>
      <c r="E1122" s="36" t="s">
        <v>180</v>
      </c>
      <c r="F1122" s="36">
        <v>473</v>
      </c>
    </row>
    <row r="1123" spans="1:6" x14ac:dyDescent="0.25">
      <c r="A1123" s="49" t="str">
        <f t="shared" si="20"/>
        <v>Adjoint technique principal de 2ème classe 10e échelon</v>
      </c>
      <c r="B1123" s="37" t="str">
        <f>Filières!$C$35</f>
        <v>Technique</v>
      </c>
      <c r="C1123" s="37" t="str">
        <f>Grades!$A$70</f>
        <v>Adjoint_technique</v>
      </c>
      <c r="D1123" s="37" t="str">
        <f>Grades!$A$72</f>
        <v>Adjoint technique principal de 2ème classe</v>
      </c>
      <c r="E1123" s="36" t="s">
        <v>181</v>
      </c>
      <c r="F1123" s="36">
        <v>461</v>
      </c>
    </row>
    <row r="1124" spans="1:6" x14ac:dyDescent="0.25">
      <c r="A1124" s="49" t="str">
        <f t="shared" si="20"/>
        <v>Adjoint technique principal de 2ème classe 9e échelon</v>
      </c>
      <c r="B1124" s="37" t="str">
        <f>Filières!$C$35</f>
        <v>Technique</v>
      </c>
      <c r="C1124" s="37" t="str">
        <f>Grades!$A$70</f>
        <v>Adjoint_technique</v>
      </c>
      <c r="D1124" s="37" t="str">
        <f>Grades!$A$72</f>
        <v>Adjoint technique principal de 2ème classe</v>
      </c>
      <c r="E1124" s="36" t="s">
        <v>182</v>
      </c>
      <c r="F1124" s="36">
        <v>446</v>
      </c>
    </row>
    <row r="1125" spans="1:6" x14ac:dyDescent="0.25">
      <c r="A1125" s="49" t="str">
        <f t="shared" si="20"/>
        <v>Adjoint technique principal de 2ème classe 8e échelon</v>
      </c>
      <c r="B1125" s="37" t="str">
        <f>Filières!$C$35</f>
        <v>Technique</v>
      </c>
      <c r="C1125" s="37" t="str">
        <f>Grades!$A$70</f>
        <v>Adjoint_technique</v>
      </c>
      <c r="D1125" s="37" t="str">
        <f>Grades!$A$72</f>
        <v>Adjoint technique principal de 2ème classe</v>
      </c>
      <c r="E1125" s="36" t="s">
        <v>183</v>
      </c>
      <c r="F1125" s="36">
        <v>430</v>
      </c>
    </row>
    <row r="1126" spans="1:6" x14ac:dyDescent="0.25">
      <c r="A1126" s="49" t="str">
        <f t="shared" si="20"/>
        <v>Adjoint technique principal de 2ème classe 7e échelon</v>
      </c>
      <c r="B1126" s="37" t="str">
        <f>Filières!$C$35</f>
        <v>Technique</v>
      </c>
      <c r="C1126" s="37" t="str">
        <f>Grades!$A$70</f>
        <v>Adjoint_technique</v>
      </c>
      <c r="D1126" s="37" t="str">
        <f>Grades!$A$72</f>
        <v>Adjoint technique principal de 2ème classe</v>
      </c>
      <c r="E1126" s="36" t="s">
        <v>184</v>
      </c>
      <c r="F1126" s="36">
        <v>416</v>
      </c>
    </row>
    <row r="1127" spans="1:6" x14ac:dyDescent="0.25">
      <c r="A1127" s="49" t="str">
        <f t="shared" si="20"/>
        <v>Adjoint technique principal de 2ème classe 6e échelon</v>
      </c>
      <c r="B1127" s="37" t="str">
        <f>Filières!$C$35</f>
        <v>Technique</v>
      </c>
      <c r="C1127" s="37" t="str">
        <f>Grades!$A$70</f>
        <v>Adjoint_technique</v>
      </c>
      <c r="D1127" s="37" t="str">
        <f>Grades!$A$72</f>
        <v>Adjoint technique principal de 2ème classe</v>
      </c>
      <c r="E1127" s="36" t="s">
        <v>185</v>
      </c>
      <c r="F1127" s="36">
        <v>404</v>
      </c>
    </row>
    <row r="1128" spans="1:6" x14ac:dyDescent="0.25">
      <c r="A1128" s="49" t="str">
        <f t="shared" si="20"/>
        <v>Adjoint technique principal de 2ème classe 5e échelon</v>
      </c>
      <c r="B1128" s="37" t="str">
        <f>Filières!$C$35</f>
        <v>Technique</v>
      </c>
      <c r="C1128" s="37" t="str">
        <f>Grades!$A$70</f>
        <v>Adjoint_technique</v>
      </c>
      <c r="D1128" s="37" t="str">
        <f>Grades!$A$72</f>
        <v>Adjoint technique principal de 2ème classe</v>
      </c>
      <c r="E1128" s="36" t="s">
        <v>186</v>
      </c>
      <c r="F1128" s="36">
        <v>396</v>
      </c>
    </row>
    <row r="1129" spans="1:6" x14ac:dyDescent="0.25">
      <c r="A1129" s="49" t="str">
        <f t="shared" si="20"/>
        <v>Adjoint technique principal de 2ème classe 4e échelon</v>
      </c>
      <c r="B1129" s="37" t="str">
        <f>Filières!$C$35</f>
        <v>Technique</v>
      </c>
      <c r="C1129" s="37" t="str">
        <f>Grades!$A$70</f>
        <v>Adjoint_technique</v>
      </c>
      <c r="D1129" s="37" t="str">
        <f>Grades!$A$72</f>
        <v>Adjoint technique principal de 2ème classe</v>
      </c>
      <c r="E1129" s="36" t="s">
        <v>187</v>
      </c>
      <c r="F1129" s="36">
        <v>387</v>
      </c>
    </row>
    <row r="1130" spans="1:6" x14ac:dyDescent="0.25">
      <c r="A1130" s="49" t="str">
        <f t="shared" si="20"/>
        <v>Adjoint technique principal de 2ème classe 3e échelon</v>
      </c>
      <c r="B1130" s="37" t="str">
        <f>Filières!$C$35</f>
        <v>Technique</v>
      </c>
      <c r="C1130" s="37" t="str">
        <f>Grades!$A$70</f>
        <v>Adjoint_technique</v>
      </c>
      <c r="D1130" s="37" t="str">
        <f>Grades!$A$72</f>
        <v>Adjoint technique principal de 2ème classe</v>
      </c>
      <c r="E1130" s="36" t="s">
        <v>188</v>
      </c>
      <c r="F1130" s="36">
        <v>376</v>
      </c>
    </row>
    <row r="1131" spans="1:6" x14ac:dyDescent="0.25">
      <c r="A1131" s="49" t="str">
        <f t="shared" si="20"/>
        <v>Adjoint technique principal de 2ème classe 2e échelon</v>
      </c>
      <c r="B1131" s="37" t="str">
        <f>Filières!$C$35</f>
        <v>Technique</v>
      </c>
      <c r="C1131" s="37" t="str">
        <f>Grades!$A$70</f>
        <v>Adjoint_technique</v>
      </c>
      <c r="D1131" s="37" t="str">
        <f>Grades!$A$72</f>
        <v>Adjoint technique principal de 2ème classe</v>
      </c>
      <c r="E1131" s="36" t="s">
        <v>189</v>
      </c>
      <c r="F1131" s="36">
        <v>371</v>
      </c>
    </row>
    <row r="1132" spans="1:6" x14ac:dyDescent="0.25">
      <c r="A1132" s="49" t="str">
        <f t="shared" si="20"/>
        <v>Adjoint technique principal de 2ème classe 1er échelon</v>
      </c>
      <c r="B1132" s="37" t="str">
        <f>Filières!$C$35</f>
        <v>Technique</v>
      </c>
      <c r="C1132" s="37" t="str">
        <f>Grades!$A$70</f>
        <v>Adjoint_technique</v>
      </c>
      <c r="D1132" s="37" t="str">
        <f>Grades!$A$72</f>
        <v>Adjoint technique principal de 2ème classe</v>
      </c>
      <c r="E1132" s="36" t="s">
        <v>190</v>
      </c>
      <c r="F1132" s="36">
        <v>368</v>
      </c>
    </row>
    <row r="1133" spans="1:6" x14ac:dyDescent="0.25">
      <c r="A1133" s="49" t="str">
        <f t="shared" si="20"/>
        <v>Adjoint technique principal de 1ère classe 10e échelon</v>
      </c>
      <c r="B1133" s="37" t="str">
        <f>Filières!$C$35</f>
        <v>Technique</v>
      </c>
      <c r="C1133" s="37" t="str">
        <f>Grades!$A$70</f>
        <v>Adjoint_technique</v>
      </c>
      <c r="D1133" s="37" t="str">
        <f>Grades!$A$73</f>
        <v>Adjoint technique principal de 1ère classe</v>
      </c>
      <c r="E1133" s="36" t="s">
        <v>181</v>
      </c>
      <c r="F1133" s="36">
        <v>558</v>
      </c>
    </row>
    <row r="1134" spans="1:6" x14ac:dyDescent="0.25">
      <c r="A1134" s="49" t="str">
        <f t="shared" si="20"/>
        <v>Adjoint technique principal de 1ère classe 9e échelon</v>
      </c>
      <c r="B1134" s="37" t="str">
        <f>Filières!$C$35</f>
        <v>Technique</v>
      </c>
      <c r="C1134" s="37" t="str">
        <f>Grades!$A$70</f>
        <v>Adjoint_technique</v>
      </c>
      <c r="D1134" s="37" t="str">
        <f>Grades!$A$73</f>
        <v>Adjoint technique principal de 1ère classe</v>
      </c>
      <c r="E1134" s="36" t="s">
        <v>182</v>
      </c>
      <c r="F1134" s="36">
        <v>525</v>
      </c>
    </row>
    <row r="1135" spans="1:6" x14ac:dyDescent="0.25">
      <c r="A1135" s="49" t="str">
        <f t="shared" si="20"/>
        <v>Adjoint technique principal de 1ère classe 8e échelon</v>
      </c>
      <c r="B1135" s="37" t="str">
        <f>Filières!$C$35</f>
        <v>Technique</v>
      </c>
      <c r="C1135" s="37" t="str">
        <f>Grades!$A$70</f>
        <v>Adjoint_technique</v>
      </c>
      <c r="D1135" s="37" t="str">
        <f>Grades!$A$73</f>
        <v>Adjoint technique principal de 1ère classe</v>
      </c>
      <c r="E1135" s="36" t="s">
        <v>183</v>
      </c>
      <c r="F1135" s="36">
        <v>499</v>
      </c>
    </row>
    <row r="1136" spans="1:6" x14ac:dyDescent="0.25">
      <c r="A1136" s="49" t="str">
        <f t="shared" si="20"/>
        <v>Adjoint technique principal de 1ère classe 7e échelon</v>
      </c>
      <c r="B1136" s="37" t="str">
        <f>Filières!$C$35</f>
        <v>Technique</v>
      </c>
      <c r="C1136" s="37" t="str">
        <f>Grades!$A$70</f>
        <v>Adjoint_technique</v>
      </c>
      <c r="D1136" s="37" t="str">
        <f>Grades!$A$73</f>
        <v>Adjoint technique principal de 1ère classe</v>
      </c>
      <c r="E1136" s="36" t="s">
        <v>184</v>
      </c>
      <c r="F1136" s="36">
        <v>478</v>
      </c>
    </row>
    <row r="1137" spans="1:6" x14ac:dyDescent="0.25">
      <c r="A1137" s="49" t="str">
        <f t="shared" si="20"/>
        <v>Adjoint technique principal de 1ère classe 6e échelon</v>
      </c>
      <c r="B1137" s="37" t="str">
        <f>Filières!$C$35</f>
        <v>Technique</v>
      </c>
      <c r="C1137" s="37" t="str">
        <f>Grades!$A$70</f>
        <v>Adjoint_technique</v>
      </c>
      <c r="D1137" s="37" t="str">
        <f>Grades!$A$73</f>
        <v>Adjoint technique principal de 1ère classe</v>
      </c>
      <c r="E1137" s="36" t="s">
        <v>185</v>
      </c>
      <c r="F1137" s="36">
        <v>460</v>
      </c>
    </row>
    <row r="1138" spans="1:6" x14ac:dyDescent="0.25">
      <c r="A1138" s="49" t="str">
        <f t="shared" si="20"/>
        <v>Adjoint technique principal de 1ère classe 5e échelon</v>
      </c>
      <c r="B1138" s="37" t="str">
        <f>Filières!$C$35</f>
        <v>Technique</v>
      </c>
      <c r="C1138" s="37" t="str">
        <f>Grades!$A$70</f>
        <v>Adjoint_technique</v>
      </c>
      <c r="D1138" s="37" t="str">
        <f>Grades!$A$73</f>
        <v>Adjoint technique principal de 1ère classe</v>
      </c>
      <c r="E1138" s="36" t="s">
        <v>186</v>
      </c>
      <c r="F1138" s="36">
        <v>448</v>
      </c>
    </row>
    <row r="1139" spans="1:6" x14ac:dyDescent="0.25">
      <c r="A1139" s="49" t="str">
        <f t="shared" si="20"/>
        <v>Adjoint technique principal de 1ère classe 4e échelon</v>
      </c>
      <c r="B1139" s="37" t="str">
        <f>Filières!$C$35</f>
        <v>Technique</v>
      </c>
      <c r="C1139" s="37" t="str">
        <f>Grades!$A$70</f>
        <v>Adjoint_technique</v>
      </c>
      <c r="D1139" s="37" t="str">
        <f>Grades!$A$73</f>
        <v>Adjoint technique principal de 1ère classe</v>
      </c>
      <c r="E1139" s="36" t="s">
        <v>187</v>
      </c>
      <c r="F1139" s="36">
        <v>430</v>
      </c>
    </row>
    <row r="1140" spans="1:6" x14ac:dyDescent="0.25">
      <c r="A1140" s="49" t="str">
        <f t="shared" si="20"/>
        <v>Adjoint technique principal de 1ère classe 3e échelon</v>
      </c>
      <c r="B1140" s="37" t="str">
        <f>Filières!$C$35</f>
        <v>Technique</v>
      </c>
      <c r="C1140" s="37" t="str">
        <f>Grades!$A$70</f>
        <v>Adjoint_technique</v>
      </c>
      <c r="D1140" s="37" t="str">
        <f>Grades!$A$73</f>
        <v>Adjoint technique principal de 1ère classe</v>
      </c>
      <c r="E1140" s="36" t="s">
        <v>188</v>
      </c>
      <c r="F1140" s="36">
        <v>412</v>
      </c>
    </row>
    <row r="1141" spans="1:6" x14ac:dyDescent="0.25">
      <c r="A1141" s="49" t="str">
        <f t="shared" si="20"/>
        <v>Adjoint technique principal de 1ère classe 2e échelon</v>
      </c>
      <c r="B1141" s="37" t="str">
        <f>Filières!$C$35</f>
        <v>Technique</v>
      </c>
      <c r="C1141" s="37" t="str">
        <f>Grades!$A$70</f>
        <v>Adjoint_technique</v>
      </c>
      <c r="D1141" s="37" t="str">
        <f>Grades!$A$73</f>
        <v>Adjoint technique principal de 1ère classe</v>
      </c>
      <c r="E1141" s="36" t="s">
        <v>189</v>
      </c>
      <c r="F1141" s="36">
        <v>397</v>
      </c>
    </row>
    <row r="1142" spans="1:6" x14ac:dyDescent="0.25">
      <c r="A1142" s="49" t="str">
        <f t="shared" si="20"/>
        <v>Adjoint technique principal de 1ère classe 1er échelon</v>
      </c>
      <c r="B1142" s="37" t="str">
        <f>Filières!$C$35</f>
        <v>Technique</v>
      </c>
      <c r="C1142" s="37" t="str">
        <f>Grades!$A$70</f>
        <v>Adjoint_technique</v>
      </c>
      <c r="D1142" s="37" t="str">
        <f>Grades!$A$73</f>
        <v>Adjoint technique principal de 1ère classe</v>
      </c>
      <c r="E1142" s="36" t="s">
        <v>190</v>
      </c>
      <c r="F1142" s="36">
        <v>388</v>
      </c>
    </row>
    <row r="1143" spans="1:6" ht="30" x14ac:dyDescent="0.25">
      <c r="A1143" s="49" t="str">
        <f t="shared" si="20"/>
        <v>Adjoint technique des établissements d’enseignement 11e échelon</v>
      </c>
      <c r="B1143" s="37" t="str">
        <f>Filières!$C$35</f>
        <v>Technique</v>
      </c>
      <c r="C1143" s="37" t="str">
        <f>Grades!$C$75</f>
        <v>Adjoint_technique_établissements_enseignement</v>
      </c>
      <c r="D1143" s="37" t="str">
        <f>Grades!$C$76</f>
        <v>Adjoint technique des établissements d’enseignement</v>
      </c>
      <c r="E1143" s="36" t="s">
        <v>180</v>
      </c>
      <c r="F1143" s="36">
        <v>432</v>
      </c>
    </row>
    <row r="1144" spans="1:6" ht="30" x14ac:dyDescent="0.25">
      <c r="A1144" s="49" t="str">
        <f t="shared" si="20"/>
        <v>Adjoint technique des établissements d’enseignement 10e échelon</v>
      </c>
      <c r="B1144" s="37" t="str">
        <f>Filières!$C$35</f>
        <v>Technique</v>
      </c>
      <c r="C1144" s="37" t="str">
        <f>Grades!$C$75</f>
        <v>Adjoint_technique_établissements_enseignement</v>
      </c>
      <c r="D1144" s="37" t="str">
        <f>Grades!$C$76</f>
        <v>Adjoint technique des établissements d’enseignement</v>
      </c>
      <c r="E1144" s="36" t="s">
        <v>181</v>
      </c>
      <c r="F1144" s="36">
        <v>419</v>
      </c>
    </row>
    <row r="1145" spans="1:6" ht="30" x14ac:dyDescent="0.25">
      <c r="A1145" s="49" t="str">
        <f t="shared" si="20"/>
        <v>Adjoint technique des établissements d’enseignement 9e échelon</v>
      </c>
      <c r="B1145" s="37" t="str">
        <f>Filières!$C$35</f>
        <v>Technique</v>
      </c>
      <c r="C1145" s="37" t="str">
        <f>Grades!$C$75</f>
        <v>Adjoint_technique_établissements_enseignement</v>
      </c>
      <c r="D1145" s="37" t="str">
        <f>Grades!$C$76</f>
        <v>Adjoint technique des établissements d’enseignement</v>
      </c>
      <c r="E1145" s="36" t="s">
        <v>182</v>
      </c>
      <c r="F1145" s="36">
        <v>401</v>
      </c>
    </row>
    <row r="1146" spans="1:6" ht="30" x14ac:dyDescent="0.25">
      <c r="A1146" s="49" t="str">
        <f t="shared" si="20"/>
        <v>Adjoint technique des établissements d’enseignement 8e échelon</v>
      </c>
      <c r="B1146" s="37" t="str">
        <f>Filières!$C$35</f>
        <v>Technique</v>
      </c>
      <c r="C1146" s="37" t="str">
        <f>Grades!$C$75</f>
        <v>Adjoint_technique_établissements_enseignement</v>
      </c>
      <c r="D1146" s="37" t="str">
        <f>Grades!$C$76</f>
        <v>Adjoint technique des établissements d’enseignement</v>
      </c>
      <c r="E1146" s="36" t="s">
        <v>183</v>
      </c>
      <c r="F1146" s="36">
        <v>387</v>
      </c>
    </row>
    <row r="1147" spans="1:6" ht="30" x14ac:dyDescent="0.25">
      <c r="A1147" s="49" t="str">
        <f t="shared" si="20"/>
        <v>Adjoint technique des établissements d’enseignement 7e échelon</v>
      </c>
      <c r="B1147" s="37" t="str">
        <f>Filières!$C$35</f>
        <v>Technique</v>
      </c>
      <c r="C1147" s="37" t="str">
        <f>Grades!$C$75</f>
        <v>Adjoint_technique_établissements_enseignement</v>
      </c>
      <c r="D1147" s="37" t="str">
        <f>Grades!$C$76</f>
        <v>Adjoint technique des établissements d’enseignement</v>
      </c>
      <c r="E1147" s="36" t="s">
        <v>184</v>
      </c>
      <c r="F1147" s="36">
        <v>381</v>
      </c>
    </row>
    <row r="1148" spans="1:6" ht="30" x14ac:dyDescent="0.25">
      <c r="A1148" s="49" t="str">
        <f t="shared" si="20"/>
        <v>Adjoint technique des établissements d’enseignement 6e échelon</v>
      </c>
      <c r="B1148" s="37" t="str">
        <f>Filières!$C$35</f>
        <v>Technique</v>
      </c>
      <c r="C1148" s="37" t="str">
        <f>Grades!$C$75</f>
        <v>Adjoint_technique_établissements_enseignement</v>
      </c>
      <c r="D1148" s="37" t="str">
        <f>Grades!$C$76</f>
        <v>Adjoint technique des établissements d’enseignement</v>
      </c>
      <c r="E1148" s="36" t="s">
        <v>185</v>
      </c>
      <c r="F1148" s="36">
        <v>378</v>
      </c>
    </row>
    <row r="1149" spans="1:6" ht="30" x14ac:dyDescent="0.25">
      <c r="A1149" s="49" t="str">
        <f t="shared" si="20"/>
        <v>Adjoint technique des établissements d’enseignement 5e échelon</v>
      </c>
      <c r="B1149" s="37" t="str">
        <f>Filières!$C$35</f>
        <v>Technique</v>
      </c>
      <c r="C1149" s="37" t="str">
        <f>Grades!$C$75</f>
        <v>Adjoint_technique_établissements_enseignement</v>
      </c>
      <c r="D1149" s="37" t="str">
        <f>Grades!$C$76</f>
        <v>Adjoint technique des établissements d’enseignement</v>
      </c>
      <c r="E1149" s="36" t="s">
        <v>186</v>
      </c>
      <c r="F1149" s="36">
        <v>374</v>
      </c>
    </row>
    <row r="1150" spans="1:6" ht="30" x14ac:dyDescent="0.25">
      <c r="A1150" s="49" t="str">
        <f t="shared" ref="A1150:A1212" si="21">D1150&amp;" "&amp;E1150</f>
        <v>Adjoint technique des établissements d’enseignement 4e échelon</v>
      </c>
      <c r="B1150" s="37" t="str">
        <f>Filières!$C$35</f>
        <v>Technique</v>
      </c>
      <c r="C1150" s="37" t="str">
        <f>Grades!$C$75</f>
        <v>Adjoint_technique_établissements_enseignement</v>
      </c>
      <c r="D1150" s="37" t="str">
        <f>Grades!$C$76</f>
        <v>Adjoint technique des établissements d’enseignement</v>
      </c>
      <c r="E1150" s="36" t="s">
        <v>187</v>
      </c>
      <c r="F1150" s="36">
        <v>371</v>
      </c>
    </row>
    <row r="1151" spans="1:6" ht="30" x14ac:dyDescent="0.25">
      <c r="A1151" s="49" t="str">
        <f t="shared" si="21"/>
        <v>Adjoint technique des établissements d’enseignement 3e échelon</v>
      </c>
      <c r="B1151" s="37" t="str">
        <f>Filières!$C$35</f>
        <v>Technique</v>
      </c>
      <c r="C1151" s="37" t="str">
        <f>Grades!$C$75</f>
        <v>Adjoint_technique_établissements_enseignement</v>
      </c>
      <c r="D1151" s="37" t="str">
        <f>Grades!$C$76</f>
        <v>Adjoint technique des établissements d’enseignement</v>
      </c>
      <c r="E1151" s="36" t="s">
        <v>188</v>
      </c>
      <c r="F1151" s="36">
        <v>370</v>
      </c>
    </row>
    <row r="1152" spans="1:6" ht="30" x14ac:dyDescent="0.25">
      <c r="A1152" s="49" t="str">
        <f t="shared" si="21"/>
        <v>Adjoint technique des établissements d’enseignement 2e échelon</v>
      </c>
      <c r="B1152" s="37" t="str">
        <f>Filières!$C$35</f>
        <v>Technique</v>
      </c>
      <c r="C1152" s="37" t="str">
        <f>Grades!$C$75</f>
        <v>Adjoint_technique_établissements_enseignement</v>
      </c>
      <c r="D1152" s="37" t="str">
        <f>Grades!$C$76</f>
        <v>Adjoint technique des établissements d’enseignement</v>
      </c>
      <c r="E1152" s="36" t="s">
        <v>189</v>
      </c>
      <c r="F1152" s="36">
        <v>368</v>
      </c>
    </row>
    <row r="1153" spans="1:6" ht="30" x14ac:dyDescent="0.25">
      <c r="A1153" s="49" t="str">
        <f t="shared" si="21"/>
        <v>Adjoint technique des établissements d’enseignement 1er échelon</v>
      </c>
      <c r="B1153" s="37" t="str">
        <f>Filières!$C$35</f>
        <v>Technique</v>
      </c>
      <c r="C1153" s="37" t="str">
        <f>Grades!$C$75</f>
        <v>Adjoint_technique_établissements_enseignement</v>
      </c>
      <c r="D1153" s="37" t="str">
        <f>Grades!$C$76</f>
        <v>Adjoint technique des établissements d’enseignement</v>
      </c>
      <c r="E1153" s="36" t="s">
        <v>190</v>
      </c>
      <c r="F1153" s="36">
        <v>367</v>
      </c>
    </row>
    <row r="1154" spans="1:6" ht="30" x14ac:dyDescent="0.25">
      <c r="A1154" s="49" t="str">
        <f t="shared" si="21"/>
        <v>Adjoint technique principal de 2ème classe des établissements d’enseignement 12e échelon</v>
      </c>
      <c r="B1154" s="37" t="str">
        <f>Filières!$C$35</f>
        <v>Technique</v>
      </c>
      <c r="C1154" s="37" t="str">
        <f>Grades!$C$75</f>
        <v>Adjoint_technique_établissements_enseignement</v>
      </c>
      <c r="D1154" s="37" t="str">
        <f>Grades!$C$77</f>
        <v>Adjoint technique principal de 2ème classe des établissements d’enseignement</v>
      </c>
      <c r="E1154" s="36" t="s">
        <v>191</v>
      </c>
      <c r="F1154" s="36">
        <v>486</v>
      </c>
    </row>
    <row r="1155" spans="1:6" ht="30" x14ac:dyDescent="0.25">
      <c r="A1155" s="49" t="str">
        <f t="shared" si="21"/>
        <v>Adjoint technique principal de 2ème classe des établissements d’enseignement 11e échelon</v>
      </c>
      <c r="B1155" s="37" t="str">
        <f>Filières!$C$35</f>
        <v>Technique</v>
      </c>
      <c r="C1155" s="37" t="str">
        <f>Grades!$C$75</f>
        <v>Adjoint_technique_établissements_enseignement</v>
      </c>
      <c r="D1155" s="37" t="str">
        <f>Grades!$C$77</f>
        <v>Adjoint technique principal de 2ème classe des établissements d’enseignement</v>
      </c>
      <c r="E1155" s="36" t="s">
        <v>180</v>
      </c>
      <c r="F1155" s="36">
        <v>473</v>
      </c>
    </row>
    <row r="1156" spans="1:6" ht="30" x14ac:dyDescent="0.25">
      <c r="A1156" s="49" t="str">
        <f t="shared" si="21"/>
        <v>Adjoint technique principal de 2ème classe des établissements d’enseignement 10e échelon</v>
      </c>
      <c r="B1156" s="37" t="str">
        <f>Filières!$C$35</f>
        <v>Technique</v>
      </c>
      <c r="C1156" s="37" t="str">
        <f>Grades!$C$75</f>
        <v>Adjoint_technique_établissements_enseignement</v>
      </c>
      <c r="D1156" s="37" t="str">
        <f>Grades!$C$77</f>
        <v>Adjoint technique principal de 2ème classe des établissements d’enseignement</v>
      </c>
      <c r="E1156" s="36" t="s">
        <v>181</v>
      </c>
      <c r="F1156" s="36">
        <v>461</v>
      </c>
    </row>
    <row r="1157" spans="1:6" ht="30" x14ac:dyDescent="0.25">
      <c r="A1157" s="49" t="str">
        <f t="shared" si="21"/>
        <v>Adjoint technique principal de 2ème classe des établissements d’enseignement 9e échelon</v>
      </c>
      <c r="B1157" s="37" t="str">
        <f>Filières!$C$35</f>
        <v>Technique</v>
      </c>
      <c r="C1157" s="37" t="str">
        <f>Grades!$C$75</f>
        <v>Adjoint_technique_établissements_enseignement</v>
      </c>
      <c r="D1157" s="37" t="str">
        <f>Grades!$C$77</f>
        <v>Adjoint technique principal de 2ème classe des établissements d’enseignement</v>
      </c>
      <c r="E1157" s="36" t="s">
        <v>182</v>
      </c>
      <c r="F1157" s="36">
        <v>446</v>
      </c>
    </row>
    <row r="1158" spans="1:6" ht="30" x14ac:dyDescent="0.25">
      <c r="A1158" s="49" t="str">
        <f t="shared" si="21"/>
        <v>Adjoint technique principal de 2ème classe des établissements d’enseignement 8e échelon</v>
      </c>
      <c r="B1158" s="37" t="str">
        <f>Filières!$C$35</f>
        <v>Technique</v>
      </c>
      <c r="C1158" s="37" t="str">
        <f>Grades!$C$75</f>
        <v>Adjoint_technique_établissements_enseignement</v>
      </c>
      <c r="D1158" s="37" t="str">
        <f>Grades!$C$77</f>
        <v>Adjoint technique principal de 2ème classe des établissements d’enseignement</v>
      </c>
      <c r="E1158" s="36" t="s">
        <v>183</v>
      </c>
      <c r="F1158" s="36">
        <v>430</v>
      </c>
    </row>
    <row r="1159" spans="1:6" ht="30" x14ac:dyDescent="0.25">
      <c r="A1159" s="49" t="str">
        <f t="shared" si="21"/>
        <v>Adjoint technique principal de 2ème classe des établissements d’enseignement 7e échelon</v>
      </c>
      <c r="B1159" s="37" t="str">
        <f>Filières!$C$35</f>
        <v>Technique</v>
      </c>
      <c r="C1159" s="37" t="str">
        <f>Grades!$C$75</f>
        <v>Adjoint_technique_établissements_enseignement</v>
      </c>
      <c r="D1159" s="37" t="str">
        <f>Grades!$C$77</f>
        <v>Adjoint technique principal de 2ème classe des établissements d’enseignement</v>
      </c>
      <c r="E1159" s="36" t="s">
        <v>184</v>
      </c>
      <c r="F1159" s="36">
        <v>416</v>
      </c>
    </row>
    <row r="1160" spans="1:6" ht="30" x14ac:dyDescent="0.25">
      <c r="A1160" s="49" t="str">
        <f t="shared" si="21"/>
        <v>Adjoint technique principal de 2ème classe des établissements d’enseignement 6e échelon</v>
      </c>
      <c r="B1160" s="37" t="str">
        <f>Filières!$C$35</f>
        <v>Technique</v>
      </c>
      <c r="C1160" s="37" t="str">
        <f>Grades!$C$75</f>
        <v>Adjoint_technique_établissements_enseignement</v>
      </c>
      <c r="D1160" s="37" t="str">
        <f>Grades!$C$77</f>
        <v>Adjoint technique principal de 2ème classe des établissements d’enseignement</v>
      </c>
      <c r="E1160" s="36" t="s">
        <v>185</v>
      </c>
      <c r="F1160" s="36">
        <v>404</v>
      </c>
    </row>
    <row r="1161" spans="1:6" ht="30" x14ac:dyDescent="0.25">
      <c r="A1161" s="49" t="str">
        <f t="shared" si="21"/>
        <v>Adjoint technique principal de 2ème classe des établissements d’enseignement 5e échelon</v>
      </c>
      <c r="B1161" s="37" t="str">
        <f>Filières!$C$35</f>
        <v>Technique</v>
      </c>
      <c r="C1161" s="37" t="str">
        <f>Grades!$C$75</f>
        <v>Adjoint_technique_établissements_enseignement</v>
      </c>
      <c r="D1161" s="37" t="str">
        <f>Grades!$C$77</f>
        <v>Adjoint technique principal de 2ème classe des établissements d’enseignement</v>
      </c>
      <c r="E1161" s="36" t="s">
        <v>186</v>
      </c>
      <c r="F1161" s="36">
        <v>396</v>
      </c>
    </row>
    <row r="1162" spans="1:6" ht="30" x14ac:dyDescent="0.25">
      <c r="A1162" s="49" t="str">
        <f t="shared" si="21"/>
        <v>Adjoint technique principal de 2ème classe des établissements d’enseignement 4e échelon</v>
      </c>
      <c r="B1162" s="37" t="str">
        <f>Filières!$C$35</f>
        <v>Technique</v>
      </c>
      <c r="C1162" s="37" t="str">
        <f>Grades!$C$75</f>
        <v>Adjoint_technique_établissements_enseignement</v>
      </c>
      <c r="D1162" s="37" t="str">
        <f>Grades!$C$77</f>
        <v>Adjoint technique principal de 2ème classe des établissements d’enseignement</v>
      </c>
      <c r="E1162" s="36" t="s">
        <v>187</v>
      </c>
      <c r="F1162" s="36">
        <v>387</v>
      </c>
    </row>
    <row r="1163" spans="1:6" ht="30" x14ac:dyDescent="0.25">
      <c r="A1163" s="49" t="str">
        <f t="shared" si="21"/>
        <v>Adjoint technique principal de 2ème classe des établissements d’enseignement 3e échelon</v>
      </c>
      <c r="B1163" s="37" t="str">
        <f>Filières!$C$35</f>
        <v>Technique</v>
      </c>
      <c r="C1163" s="37" t="str">
        <f>Grades!$C$75</f>
        <v>Adjoint_technique_établissements_enseignement</v>
      </c>
      <c r="D1163" s="37" t="str">
        <f>Grades!$C$77</f>
        <v>Adjoint technique principal de 2ème classe des établissements d’enseignement</v>
      </c>
      <c r="E1163" s="36" t="s">
        <v>188</v>
      </c>
      <c r="F1163" s="36">
        <v>376</v>
      </c>
    </row>
    <row r="1164" spans="1:6" ht="30" x14ac:dyDescent="0.25">
      <c r="A1164" s="49" t="str">
        <f t="shared" si="21"/>
        <v>Adjoint technique principal de 2ème classe des établissements d’enseignement 2e échelon</v>
      </c>
      <c r="B1164" s="37" t="str">
        <f>Filières!$C$35</f>
        <v>Technique</v>
      </c>
      <c r="C1164" s="37" t="str">
        <f>Grades!$C$75</f>
        <v>Adjoint_technique_établissements_enseignement</v>
      </c>
      <c r="D1164" s="37" t="str">
        <f>Grades!$C$77</f>
        <v>Adjoint technique principal de 2ème classe des établissements d’enseignement</v>
      </c>
      <c r="E1164" s="36" t="s">
        <v>189</v>
      </c>
      <c r="F1164" s="36">
        <v>371</v>
      </c>
    </row>
    <row r="1165" spans="1:6" ht="30" x14ac:dyDescent="0.25">
      <c r="A1165" s="49" t="str">
        <f t="shared" si="21"/>
        <v>Adjoint technique principal de 2ème classe des établissements d’enseignement 1er échelon</v>
      </c>
      <c r="B1165" s="37" t="str">
        <f>Filières!$C$35</f>
        <v>Technique</v>
      </c>
      <c r="C1165" s="37" t="str">
        <f>Grades!$C$75</f>
        <v>Adjoint_technique_établissements_enseignement</v>
      </c>
      <c r="D1165" s="37" t="str">
        <f>Grades!$C$77</f>
        <v>Adjoint technique principal de 2ème classe des établissements d’enseignement</v>
      </c>
      <c r="E1165" s="36" t="s">
        <v>190</v>
      </c>
      <c r="F1165" s="36">
        <v>368</v>
      </c>
    </row>
    <row r="1166" spans="1:6" ht="30" x14ac:dyDescent="0.25">
      <c r="A1166" s="49" t="str">
        <f t="shared" si="21"/>
        <v>Adjoint technique principal de 1ère classe des établissements d’enseignement 10e échelon</v>
      </c>
      <c r="B1166" s="37" t="str">
        <f>Filières!$C$35</f>
        <v>Technique</v>
      </c>
      <c r="C1166" s="37" t="str">
        <f>Grades!$C$75</f>
        <v>Adjoint_technique_établissements_enseignement</v>
      </c>
      <c r="D1166" s="37" t="str">
        <f>Grades!$C$78</f>
        <v>Adjoint technique principal de 1ère classe des établissements d’enseignement</v>
      </c>
      <c r="E1166" s="36" t="s">
        <v>181</v>
      </c>
      <c r="F1166" s="36">
        <v>558</v>
      </c>
    </row>
    <row r="1167" spans="1:6" ht="30" x14ac:dyDescent="0.25">
      <c r="A1167" s="49" t="str">
        <f t="shared" si="21"/>
        <v>Adjoint technique principal de 1ère classe des établissements d’enseignement 9e échelon</v>
      </c>
      <c r="B1167" s="37" t="str">
        <f>Filières!$C$35</f>
        <v>Technique</v>
      </c>
      <c r="C1167" s="37" t="str">
        <f>Grades!$C$75</f>
        <v>Adjoint_technique_établissements_enseignement</v>
      </c>
      <c r="D1167" s="37" t="str">
        <f>Grades!$C$78</f>
        <v>Adjoint technique principal de 1ère classe des établissements d’enseignement</v>
      </c>
      <c r="E1167" s="36" t="s">
        <v>182</v>
      </c>
      <c r="F1167" s="36">
        <v>525</v>
      </c>
    </row>
    <row r="1168" spans="1:6" ht="30" x14ac:dyDescent="0.25">
      <c r="A1168" s="49" t="str">
        <f t="shared" si="21"/>
        <v>Adjoint technique principal de 1ère classe des établissements d’enseignement 8e échelon</v>
      </c>
      <c r="B1168" s="37" t="str">
        <f>Filières!$C$35</f>
        <v>Technique</v>
      </c>
      <c r="C1168" s="37" t="str">
        <f>Grades!$C$75</f>
        <v>Adjoint_technique_établissements_enseignement</v>
      </c>
      <c r="D1168" s="37" t="str">
        <f>Grades!$C$78</f>
        <v>Adjoint technique principal de 1ère classe des établissements d’enseignement</v>
      </c>
      <c r="E1168" s="36" t="s">
        <v>183</v>
      </c>
      <c r="F1168" s="36">
        <v>499</v>
      </c>
    </row>
    <row r="1169" spans="1:6" ht="30" x14ac:dyDescent="0.25">
      <c r="A1169" s="49" t="str">
        <f t="shared" si="21"/>
        <v>Adjoint technique principal de 1ère classe des établissements d’enseignement 7e échelon</v>
      </c>
      <c r="B1169" s="37" t="str">
        <f>Filières!$C$35</f>
        <v>Technique</v>
      </c>
      <c r="C1169" s="37" t="str">
        <f>Grades!$C$75</f>
        <v>Adjoint_technique_établissements_enseignement</v>
      </c>
      <c r="D1169" s="37" t="str">
        <f>Grades!$C$78</f>
        <v>Adjoint technique principal de 1ère classe des établissements d’enseignement</v>
      </c>
      <c r="E1169" s="36" t="s">
        <v>184</v>
      </c>
      <c r="F1169" s="36">
        <v>478</v>
      </c>
    </row>
    <row r="1170" spans="1:6" ht="30" x14ac:dyDescent="0.25">
      <c r="A1170" s="49" t="str">
        <f t="shared" si="21"/>
        <v>Adjoint technique principal de 1ère classe des établissements d’enseignement 6e échelon</v>
      </c>
      <c r="B1170" s="37" t="str">
        <f>Filières!$C$35</f>
        <v>Technique</v>
      </c>
      <c r="C1170" s="37" t="str">
        <f>Grades!$C$75</f>
        <v>Adjoint_technique_établissements_enseignement</v>
      </c>
      <c r="D1170" s="37" t="str">
        <f>Grades!$C$78</f>
        <v>Adjoint technique principal de 1ère classe des établissements d’enseignement</v>
      </c>
      <c r="E1170" s="36" t="s">
        <v>185</v>
      </c>
      <c r="F1170" s="36">
        <v>460</v>
      </c>
    </row>
    <row r="1171" spans="1:6" ht="30" x14ac:dyDescent="0.25">
      <c r="A1171" s="49" t="str">
        <f t="shared" si="21"/>
        <v>Adjoint technique principal de 1ère classe des établissements d’enseignement 5e échelon</v>
      </c>
      <c r="B1171" s="37" t="str">
        <f>Filières!$C$35</f>
        <v>Technique</v>
      </c>
      <c r="C1171" s="37" t="str">
        <f>Grades!$C$75</f>
        <v>Adjoint_technique_établissements_enseignement</v>
      </c>
      <c r="D1171" s="37" t="str">
        <f>Grades!$C$78</f>
        <v>Adjoint technique principal de 1ère classe des établissements d’enseignement</v>
      </c>
      <c r="E1171" s="36" t="s">
        <v>186</v>
      </c>
      <c r="F1171" s="36">
        <v>448</v>
      </c>
    </row>
    <row r="1172" spans="1:6" ht="30" x14ac:dyDescent="0.25">
      <c r="A1172" s="49" t="str">
        <f t="shared" si="21"/>
        <v>Adjoint technique principal de 1ère classe des établissements d’enseignement 4e échelon</v>
      </c>
      <c r="B1172" s="37" t="str">
        <f>Filières!$C$35</f>
        <v>Technique</v>
      </c>
      <c r="C1172" s="37" t="str">
        <f>Grades!$C$75</f>
        <v>Adjoint_technique_établissements_enseignement</v>
      </c>
      <c r="D1172" s="37" t="str">
        <f>Grades!$C$78</f>
        <v>Adjoint technique principal de 1ère classe des établissements d’enseignement</v>
      </c>
      <c r="E1172" s="36" t="s">
        <v>187</v>
      </c>
      <c r="F1172" s="36">
        <v>430</v>
      </c>
    </row>
    <row r="1173" spans="1:6" ht="30" x14ac:dyDescent="0.25">
      <c r="A1173" s="49" t="str">
        <f t="shared" si="21"/>
        <v>Adjoint technique principal de 1ère classe des établissements d’enseignement 3e échelon</v>
      </c>
      <c r="B1173" s="37" t="str">
        <f>Filières!$C$35</f>
        <v>Technique</v>
      </c>
      <c r="C1173" s="37" t="str">
        <f>Grades!$C$75</f>
        <v>Adjoint_technique_établissements_enseignement</v>
      </c>
      <c r="D1173" s="37" t="str">
        <f>Grades!$C$78</f>
        <v>Adjoint technique principal de 1ère classe des établissements d’enseignement</v>
      </c>
      <c r="E1173" s="36" t="s">
        <v>188</v>
      </c>
      <c r="F1173" s="36">
        <v>412</v>
      </c>
    </row>
    <row r="1174" spans="1:6" ht="30" x14ac:dyDescent="0.25">
      <c r="A1174" s="49" t="str">
        <f t="shared" si="21"/>
        <v>Adjoint technique principal de 1ère classe des établissements d’enseignement 2e échelon</v>
      </c>
      <c r="B1174" s="37" t="str">
        <f>Filières!$C$35</f>
        <v>Technique</v>
      </c>
      <c r="C1174" s="37" t="str">
        <f>Grades!$C$75</f>
        <v>Adjoint_technique_établissements_enseignement</v>
      </c>
      <c r="D1174" s="37" t="str">
        <f>Grades!$C$78</f>
        <v>Adjoint technique principal de 1ère classe des établissements d’enseignement</v>
      </c>
      <c r="E1174" s="36" t="s">
        <v>189</v>
      </c>
      <c r="F1174" s="36">
        <v>397</v>
      </c>
    </row>
    <row r="1175" spans="1:6" ht="30" x14ac:dyDescent="0.25">
      <c r="A1175" s="49" t="str">
        <f t="shared" si="21"/>
        <v>Adjoint technique principal de 1ère classe des établissements d’enseignement 1er échelon</v>
      </c>
      <c r="B1175" s="37" t="str">
        <f>Filières!$C$35</f>
        <v>Technique</v>
      </c>
      <c r="C1175" s="37" t="str">
        <f>Grades!$C$75</f>
        <v>Adjoint_technique_établissements_enseignement</v>
      </c>
      <c r="D1175" s="37" t="str">
        <f>Grades!$C$78</f>
        <v>Adjoint technique principal de 1ère classe des établissements d’enseignement</v>
      </c>
      <c r="E1175" s="36" t="s">
        <v>190</v>
      </c>
      <c r="F1175" s="36">
        <v>388</v>
      </c>
    </row>
    <row r="1176" spans="1:6" x14ac:dyDescent="0.25">
      <c r="A1176" s="49" t="str">
        <f t="shared" si="21"/>
        <v>Agent de maîtrise 13e échelon</v>
      </c>
      <c r="B1176" s="37" t="str">
        <f>Filières!$C$35</f>
        <v>Technique</v>
      </c>
      <c r="C1176" s="37" t="str">
        <f>Grades!$C$70</f>
        <v>Agent_maîtrise</v>
      </c>
      <c r="D1176" s="37" t="str">
        <f>Grades!$C$71</f>
        <v>Agent de maîtrise</v>
      </c>
      <c r="E1176" s="36" t="s">
        <v>192</v>
      </c>
      <c r="F1176" s="36">
        <v>562</v>
      </c>
    </row>
    <row r="1177" spans="1:6" x14ac:dyDescent="0.25">
      <c r="A1177" s="49" t="str">
        <f t="shared" si="21"/>
        <v>Agent de maîtrise 12e échelon</v>
      </c>
      <c r="B1177" s="37" t="str">
        <f>Filières!$C$35</f>
        <v>Technique</v>
      </c>
      <c r="C1177" s="37" t="str">
        <f>Grades!$C$70</f>
        <v>Agent_maîtrise</v>
      </c>
      <c r="D1177" s="37" t="str">
        <f>Grades!$C$71</f>
        <v>Agent de maîtrise</v>
      </c>
      <c r="E1177" s="36" t="s">
        <v>191</v>
      </c>
      <c r="F1177" s="36">
        <v>525</v>
      </c>
    </row>
    <row r="1178" spans="1:6" x14ac:dyDescent="0.25">
      <c r="A1178" s="49" t="str">
        <f t="shared" si="21"/>
        <v>Agent de maîtrise 11e échelon</v>
      </c>
      <c r="B1178" s="37" t="str">
        <f>Filières!$C$35</f>
        <v>Technique</v>
      </c>
      <c r="C1178" s="37" t="str">
        <f>Grades!$C$70</f>
        <v>Agent_maîtrise</v>
      </c>
      <c r="D1178" s="37" t="str">
        <f>Grades!$C$71</f>
        <v>Agent de maîtrise</v>
      </c>
      <c r="E1178" s="36" t="s">
        <v>180</v>
      </c>
      <c r="F1178" s="36">
        <v>499</v>
      </c>
    </row>
    <row r="1179" spans="1:6" x14ac:dyDescent="0.25">
      <c r="A1179" s="49" t="str">
        <f t="shared" si="21"/>
        <v>Agent de maîtrise 10e échelon</v>
      </c>
      <c r="B1179" s="37" t="str">
        <f>Filières!$C$35</f>
        <v>Technique</v>
      </c>
      <c r="C1179" s="37" t="str">
        <f>Grades!$C$70</f>
        <v>Agent_maîtrise</v>
      </c>
      <c r="D1179" s="37" t="str">
        <f>Grades!$C$71</f>
        <v>Agent de maîtrise</v>
      </c>
      <c r="E1179" s="36" t="s">
        <v>181</v>
      </c>
      <c r="F1179" s="36">
        <v>479</v>
      </c>
    </row>
    <row r="1180" spans="1:6" x14ac:dyDescent="0.25">
      <c r="A1180" s="49" t="str">
        <f t="shared" si="21"/>
        <v>Agent de maîtrise 9e échelon</v>
      </c>
      <c r="B1180" s="37" t="str">
        <f>Filières!$C$35</f>
        <v>Technique</v>
      </c>
      <c r="C1180" s="37" t="str">
        <f>Grades!$C$70</f>
        <v>Agent_maîtrise</v>
      </c>
      <c r="D1180" s="37" t="str">
        <f>Grades!$C$71</f>
        <v>Agent de maîtrise</v>
      </c>
      <c r="E1180" s="36" t="s">
        <v>182</v>
      </c>
      <c r="F1180" s="36">
        <v>465</v>
      </c>
    </row>
    <row r="1181" spans="1:6" x14ac:dyDescent="0.25">
      <c r="A1181" s="49" t="str">
        <f t="shared" si="21"/>
        <v>Agent de maîtrise 8e échelon</v>
      </c>
      <c r="B1181" s="37" t="str">
        <f>Filières!$C$35</f>
        <v>Technique</v>
      </c>
      <c r="C1181" s="37" t="str">
        <f>Grades!$C$70</f>
        <v>Agent_maîtrise</v>
      </c>
      <c r="D1181" s="37" t="str">
        <f>Grades!$C$71</f>
        <v>Agent de maîtrise</v>
      </c>
      <c r="E1181" s="36" t="s">
        <v>183</v>
      </c>
      <c r="F1181" s="36">
        <v>449</v>
      </c>
    </row>
    <row r="1182" spans="1:6" x14ac:dyDescent="0.25">
      <c r="A1182" s="49" t="str">
        <f t="shared" si="21"/>
        <v>Agent de maîtrise 7e échelon</v>
      </c>
      <c r="B1182" s="37" t="str">
        <f>Filières!$C$35</f>
        <v>Technique</v>
      </c>
      <c r="C1182" s="37" t="str">
        <f>Grades!$C$70</f>
        <v>Agent_maîtrise</v>
      </c>
      <c r="D1182" s="37" t="str">
        <f>Grades!$C$71</f>
        <v>Agent de maîtrise</v>
      </c>
      <c r="E1182" s="36" t="s">
        <v>184</v>
      </c>
      <c r="F1182" s="36">
        <v>437</v>
      </c>
    </row>
    <row r="1183" spans="1:6" x14ac:dyDescent="0.25">
      <c r="A1183" s="49" t="str">
        <f t="shared" si="21"/>
        <v>Agent de maîtrise 6e échelon</v>
      </c>
      <c r="B1183" s="37" t="str">
        <f>Filières!$C$35</f>
        <v>Technique</v>
      </c>
      <c r="C1183" s="37" t="str">
        <f>Grades!$C$70</f>
        <v>Agent_maîtrise</v>
      </c>
      <c r="D1183" s="37" t="str">
        <f>Grades!$C$71</f>
        <v>Agent de maîtrise</v>
      </c>
      <c r="E1183" s="36" t="s">
        <v>185</v>
      </c>
      <c r="F1183" s="36">
        <v>415</v>
      </c>
    </row>
    <row r="1184" spans="1:6" x14ac:dyDescent="0.25">
      <c r="A1184" s="49" t="str">
        <f t="shared" si="21"/>
        <v>Agent de maîtrise 5e échelon</v>
      </c>
      <c r="B1184" s="37" t="str">
        <f>Filières!$C$35</f>
        <v>Technique</v>
      </c>
      <c r="C1184" s="37" t="str">
        <f>Grades!$C$70</f>
        <v>Agent_maîtrise</v>
      </c>
      <c r="D1184" s="37" t="str">
        <f>Grades!$C$71</f>
        <v>Agent de maîtrise</v>
      </c>
      <c r="E1184" s="36" t="s">
        <v>186</v>
      </c>
      <c r="F1184" s="36">
        <v>397</v>
      </c>
    </row>
    <row r="1185" spans="1:6" x14ac:dyDescent="0.25">
      <c r="A1185" s="49" t="str">
        <f t="shared" si="21"/>
        <v>Agent de maîtrise 4e échelon</v>
      </c>
      <c r="B1185" s="37" t="str">
        <f>Filières!$C$35</f>
        <v>Technique</v>
      </c>
      <c r="C1185" s="37" t="str">
        <f>Grades!$C$70</f>
        <v>Agent_maîtrise</v>
      </c>
      <c r="D1185" s="37" t="str">
        <f>Grades!$C$71</f>
        <v>Agent de maîtrise</v>
      </c>
      <c r="E1185" s="36" t="s">
        <v>187</v>
      </c>
      <c r="F1185" s="36">
        <v>388</v>
      </c>
    </row>
    <row r="1186" spans="1:6" x14ac:dyDescent="0.25">
      <c r="A1186" s="49" t="str">
        <f t="shared" si="21"/>
        <v>Agent de maîtrise 3e échelon</v>
      </c>
      <c r="B1186" s="37" t="str">
        <f>Filières!$C$35</f>
        <v>Technique</v>
      </c>
      <c r="C1186" s="37" t="str">
        <f>Grades!$C$70</f>
        <v>Agent_maîtrise</v>
      </c>
      <c r="D1186" s="37" t="str">
        <f>Grades!$C$71</f>
        <v>Agent de maîtrise</v>
      </c>
      <c r="E1186" s="36" t="s">
        <v>188</v>
      </c>
      <c r="F1186" s="36">
        <v>380</v>
      </c>
    </row>
    <row r="1187" spans="1:6" x14ac:dyDescent="0.25">
      <c r="A1187" s="49" t="str">
        <f t="shared" si="21"/>
        <v>Agent de maîtrise 2e échelon</v>
      </c>
      <c r="B1187" s="37" t="str">
        <f>Filières!$C$35</f>
        <v>Technique</v>
      </c>
      <c r="C1187" s="37" t="str">
        <f>Grades!$C$70</f>
        <v>Agent_maîtrise</v>
      </c>
      <c r="D1187" s="37" t="str">
        <f>Grades!$C$71</f>
        <v>Agent de maîtrise</v>
      </c>
      <c r="E1187" s="36" t="s">
        <v>189</v>
      </c>
      <c r="F1187" s="36">
        <v>375</v>
      </c>
    </row>
    <row r="1188" spans="1:6" x14ac:dyDescent="0.25">
      <c r="A1188" s="49" t="str">
        <f t="shared" si="21"/>
        <v>Agent de maîtrise 1er échelon</v>
      </c>
      <c r="B1188" s="37" t="str">
        <f>Filières!$C$35</f>
        <v>Technique</v>
      </c>
      <c r="C1188" s="37" t="str">
        <f>Grades!$C$70</f>
        <v>Agent_maîtrise</v>
      </c>
      <c r="D1188" s="37" t="str">
        <f>Grades!$C$71</f>
        <v>Agent de maîtrise</v>
      </c>
      <c r="E1188" s="36" t="s">
        <v>190</v>
      </c>
      <c r="F1188" s="36">
        <v>372</v>
      </c>
    </row>
    <row r="1189" spans="1:6" x14ac:dyDescent="0.25">
      <c r="A1189" s="49" t="str">
        <f t="shared" si="21"/>
        <v>Agent de maîtrise principal 10e échelon</v>
      </c>
      <c r="B1189" s="37" t="str">
        <f>Filières!$C$35</f>
        <v>Technique</v>
      </c>
      <c r="C1189" s="37" t="str">
        <f>Grades!$C$70</f>
        <v>Agent_maîtrise</v>
      </c>
      <c r="D1189" s="37" t="str">
        <f>Grades!$C$72</f>
        <v>Agent de maîtrise principal</v>
      </c>
      <c r="E1189" s="52" t="s">
        <v>181</v>
      </c>
      <c r="F1189" s="52">
        <v>597</v>
      </c>
    </row>
    <row r="1190" spans="1:6" x14ac:dyDescent="0.25">
      <c r="A1190" s="49" t="str">
        <f t="shared" si="21"/>
        <v>Agent de maîtrise principal 9e échelon</v>
      </c>
      <c r="B1190" s="37" t="str">
        <f>Filières!$C$35</f>
        <v>Technique</v>
      </c>
      <c r="C1190" s="37" t="str">
        <f>Grades!$C$70</f>
        <v>Agent_maîtrise</v>
      </c>
      <c r="D1190" s="37" t="str">
        <f>Grades!$C$72</f>
        <v>Agent de maîtrise principal</v>
      </c>
      <c r="E1190" s="52" t="s">
        <v>182</v>
      </c>
      <c r="F1190" s="52">
        <v>563</v>
      </c>
    </row>
    <row r="1191" spans="1:6" x14ac:dyDescent="0.25">
      <c r="A1191" s="49" t="str">
        <f t="shared" si="21"/>
        <v>Agent de maîtrise principal 8e échelon</v>
      </c>
      <c r="B1191" s="37" t="str">
        <f>Filières!$C$35</f>
        <v>Technique</v>
      </c>
      <c r="C1191" s="37" t="str">
        <f>Grades!$C$70</f>
        <v>Agent_maîtrise</v>
      </c>
      <c r="D1191" s="37" t="str">
        <f>Grades!$C$72</f>
        <v>Agent de maîtrise principal</v>
      </c>
      <c r="E1191" s="52" t="s">
        <v>183</v>
      </c>
      <c r="F1191" s="52">
        <v>526</v>
      </c>
    </row>
    <row r="1192" spans="1:6" x14ac:dyDescent="0.25">
      <c r="A1192" s="49" t="str">
        <f t="shared" si="21"/>
        <v>Agent de maîtrise principal 7e échelon</v>
      </c>
      <c r="B1192" s="37" t="str">
        <f>Filières!$C$35</f>
        <v>Technique</v>
      </c>
      <c r="C1192" s="37" t="str">
        <f>Grades!$C$70</f>
        <v>Agent_maîtrise</v>
      </c>
      <c r="D1192" s="37" t="str">
        <f>Grades!$C$72</f>
        <v>Agent de maîtrise principal</v>
      </c>
      <c r="E1192" s="52" t="s">
        <v>184</v>
      </c>
      <c r="F1192" s="52">
        <v>505</v>
      </c>
    </row>
    <row r="1193" spans="1:6" x14ac:dyDescent="0.25">
      <c r="A1193" s="49" t="str">
        <f t="shared" si="21"/>
        <v>Agent de maîtrise principal 6e échelon</v>
      </c>
      <c r="B1193" s="37" t="str">
        <f>Filières!$C$35</f>
        <v>Technique</v>
      </c>
      <c r="C1193" s="37" t="str">
        <f>Grades!$C$70</f>
        <v>Agent_maîtrise</v>
      </c>
      <c r="D1193" s="37" t="str">
        <f>Grades!$C$72</f>
        <v>Agent de maîtrise principal</v>
      </c>
      <c r="E1193" s="52" t="s">
        <v>185</v>
      </c>
      <c r="F1193" s="52">
        <v>492</v>
      </c>
    </row>
    <row r="1194" spans="1:6" x14ac:dyDescent="0.25">
      <c r="A1194" s="49" t="str">
        <f t="shared" si="21"/>
        <v>Agent de maîtrise principal 5e échelon</v>
      </c>
      <c r="B1194" s="37" t="str">
        <f>Filières!$C$35</f>
        <v>Technique</v>
      </c>
      <c r="C1194" s="37" t="str">
        <f>Grades!$C$70</f>
        <v>Agent_maîtrise</v>
      </c>
      <c r="D1194" s="37" t="str">
        <f>Grades!$C$72</f>
        <v>Agent de maîtrise principal</v>
      </c>
      <c r="E1194" s="52" t="s">
        <v>186</v>
      </c>
      <c r="F1194" s="52">
        <v>468</v>
      </c>
    </row>
    <row r="1195" spans="1:6" x14ac:dyDescent="0.25">
      <c r="A1195" s="49" t="str">
        <f t="shared" si="21"/>
        <v>Agent de maîtrise principal 4e échelon</v>
      </c>
      <c r="B1195" s="37" t="str">
        <f>Filières!$C$35</f>
        <v>Technique</v>
      </c>
      <c r="C1195" s="37" t="str">
        <f>Grades!$C$70</f>
        <v>Agent_maîtrise</v>
      </c>
      <c r="D1195" s="37" t="str">
        <f>Grades!$C$72</f>
        <v>Agent de maîtrise principal</v>
      </c>
      <c r="E1195" s="52" t="s">
        <v>187</v>
      </c>
      <c r="F1195" s="52">
        <v>446</v>
      </c>
    </row>
    <row r="1196" spans="1:6" x14ac:dyDescent="0.25">
      <c r="A1196" s="49" t="str">
        <f t="shared" si="21"/>
        <v>Agent de maîtrise principal 3e échelon</v>
      </c>
      <c r="B1196" s="37" t="str">
        <f>Filières!$C$35</f>
        <v>Technique</v>
      </c>
      <c r="C1196" s="37" t="str">
        <f>Grades!$C$70</f>
        <v>Agent_maîtrise</v>
      </c>
      <c r="D1196" s="37" t="str">
        <f>Grades!$C$72</f>
        <v>Agent de maîtrise principal</v>
      </c>
      <c r="E1196" s="52" t="s">
        <v>188</v>
      </c>
      <c r="F1196" s="52">
        <v>420</v>
      </c>
    </row>
    <row r="1197" spans="1:6" x14ac:dyDescent="0.25">
      <c r="A1197" s="49" t="str">
        <f t="shared" si="21"/>
        <v>Agent de maîtrise principal 2e échelon</v>
      </c>
      <c r="B1197" s="37" t="str">
        <f>Filières!$C$35</f>
        <v>Technique</v>
      </c>
      <c r="C1197" s="37" t="str">
        <f>Grades!$C$70</f>
        <v>Agent_maîtrise</v>
      </c>
      <c r="D1197" s="37" t="str">
        <f>Grades!$C$72</f>
        <v>Agent de maîtrise principal</v>
      </c>
      <c r="E1197" s="52" t="s">
        <v>189</v>
      </c>
      <c r="F1197" s="52">
        <v>400</v>
      </c>
    </row>
    <row r="1198" spans="1:6" x14ac:dyDescent="0.25">
      <c r="A1198" s="49" t="str">
        <f t="shared" si="21"/>
        <v>Agent de maîtrise principal 1er échelon</v>
      </c>
      <c r="B1198" s="37" t="str">
        <f>Filières!$C$35</f>
        <v>Technique</v>
      </c>
      <c r="C1198" s="37" t="str">
        <f>Grades!$C$70</f>
        <v>Agent_maîtrise</v>
      </c>
      <c r="D1198" s="37" t="str">
        <f>Grades!$C$72</f>
        <v>Agent de maîtrise principal</v>
      </c>
      <c r="E1198" s="52" t="s">
        <v>190</v>
      </c>
      <c r="F1198" s="52">
        <v>390</v>
      </c>
    </row>
    <row r="1199" spans="1:6" x14ac:dyDescent="0.25">
      <c r="A1199" s="49" t="str">
        <f t="shared" si="21"/>
        <v>Technicien 13e échelon</v>
      </c>
      <c r="B1199" s="37" t="str">
        <f>Filières!$C$35</f>
        <v>Technique</v>
      </c>
      <c r="C1199" s="37" t="str">
        <f>Grades!$E$70</f>
        <v>Technicien</v>
      </c>
      <c r="D1199" s="37" t="str">
        <f>Grades!$E$71</f>
        <v>Technicien</v>
      </c>
      <c r="E1199" s="36" t="s">
        <v>192</v>
      </c>
      <c r="F1199" s="36">
        <v>597</v>
      </c>
    </row>
    <row r="1200" spans="1:6" x14ac:dyDescent="0.25">
      <c r="A1200" s="49" t="str">
        <f t="shared" si="21"/>
        <v>Technicien 12e échelon</v>
      </c>
      <c r="B1200" s="37" t="str">
        <f>Filières!$C$35</f>
        <v>Technique</v>
      </c>
      <c r="C1200" s="37" t="str">
        <f>Grades!$E$70</f>
        <v>Technicien</v>
      </c>
      <c r="D1200" s="37" t="str">
        <f>Grades!$E$71</f>
        <v>Technicien</v>
      </c>
      <c r="E1200" s="36" t="s">
        <v>191</v>
      </c>
      <c r="F1200" s="36">
        <v>563</v>
      </c>
    </row>
    <row r="1201" spans="1:6" x14ac:dyDescent="0.25">
      <c r="A1201" s="49" t="str">
        <f t="shared" si="21"/>
        <v>Technicien 11e échelon</v>
      </c>
      <c r="B1201" s="37" t="str">
        <f>Filières!$C$35</f>
        <v>Technique</v>
      </c>
      <c r="C1201" s="37" t="str">
        <f>Grades!$E$70</f>
        <v>Technicien</v>
      </c>
      <c r="D1201" s="37" t="str">
        <f>Grades!$E$71</f>
        <v>Technicien</v>
      </c>
      <c r="E1201" s="36" t="s">
        <v>180</v>
      </c>
      <c r="F1201" s="36">
        <v>538</v>
      </c>
    </row>
    <row r="1202" spans="1:6" x14ac:dyDescent="0.25">
      <c r="A1202" s="49" t="str">
        <f t="shared" si="21"/>
        <v>Technicien 10e échelon</v>
      </c>
      <c r="B1202" s="37" t="str">
        <f>Filières!$C$35</f>
        <v>Technique</v>
      </c>
      <c r="C1202" s="37" t="str">
        <f>Grades!$E$70</f>
        <v>Technicien</v>
      </c>
      <c r="D1202" s="37" t="str">
        <f>Grades!$E$71</f>
        <v>Technicien</v>
      </c>
      <c r="E1202" s="36" t="s">
        <v>181</v>
      </c>
      <c r="F1202" s="36">
        <v>513</v>
      </c>
    </row>
    <row r="1203" spans="1:6" x14ac:dyDescent="0.25">
      <c r="A1203" s="49" t="str">
        <f t="shared" si="21"/>
        <v>Technicien 9e échelon</v>
      </c>
      <c r="B1203" s="37" t="str">
        <f>Filières!$C$35</f>
        <v>Technique</v>
      </c>
      <c r="C1203" s="37" t="str">
        <f>Grades!$E$70</f>
        <v>Technicien</v>
      </c>
      <c r="D1203" s="37" t="str">
        <f>Grades!$E$71</f>
        <v>Technicien</v>
      </c>
      <c r="E1203" s="36" t="s">
        <v>182</v>
      </c>
      <c r="F1203" s="36">
        <v>500</v>
      </c>
    </row>
    <row r="1204" spans="1:6" x14ac:dyDescent="0.25">
      <c r="A1204" s="49" t="str">
        <f t="shared" si="21"/>
        <v>Technicien 8e échelon</v>
      </c>
      <c r="B1204" s="37" t="str">
        <f>Filières!$C$35</f>
        <v>Technique</v>
      </c>
      <c r="C1204" s="37" t="str">
        <f>Grades!$E$70</f>
        <v>Technicien</v>
      </c>
      <c r="D1204" s="37" t="str">
        <f>Grades!$E$71</f>
        <v>Technicien</v>
      </c>
      <c r="E1204" s="36" t="s">
        <v>183</v>
      </c>
      <c r="F1204" s="36">
        <v>478</v>
      </c>
    </row>
    <row r="1205" spans="1:6" x14ac:dyDescent="0.25">
      <c r="A1205" s="49" t="str">
        <f t="shared" si="21"/>
        <v>Technicien 7e échelon</v>
      </c>
      <c r="B1205" s="37" t="str">
        <f>Filières!$C$35</f>
        <v>Technique</v>
      </c>
      <c r="C1205" s="37" t="str">
        <f>Grades!$E$70</f>
        <v>Technicien</v>
      </c>
      <c r="D1205" s="37" t="str">
        <f>Grades!$E$71</f>
        <v>Technicien</v>
      </c>
      <c r="E1205" s="36" t="s">
        <v>184</v>
      </c>
      <c r="F1205" s="36">
        <v>452</v>
      </c>
    </row>
    <row r="1206" spans="1:6" x14ac:dyDescent="0.25">
      <c r="A1206" s="49" t="str">
        <f t="shared" si="21"/>
        <v>Technicien 6e échelon</v>
      </c>
      <c r="B1206" s="37" t="str">
        <f>Filières!$C$35</f>
        <v>Technique</v>
      </c>
      <c r="C1206" s="37" t="str">
        <f>Grades!$E$70</f>
        <v>Technicien</v>
      </c>
      <c r="D1206" s="37" t="str">
        <f>Grades!$E$71</f>
        <v>Technicien</v>
      </c>
      <c r="E1206" s="36" t="s">
        <v>185</v>
      </c>
      <c r="F1206" s="36">
        <v>431</v>
      </c>
    </row>
    <row r="1207" spans="1:6" x14ac:dyDescent="0.25">
      <c r="A1207" s="49" t="str">
        <f t="shared" si="21"/>
        <v>Technicien 5e échelon</v>
      </c>
      <c r="B1207" s="37" t="str">
        <f>Filières!$C$35</f>
        <v>Technique</v>
      </c>
      <c r="C1207" s="37" t="str">
        <f>Grades!$E$70</f>
        <v>Technicien</v>
      </c>
      <c r="D1207" s="37" t="str">
        <f>Grades!$E$71</f>
        <v>Technicien</v>
      </c>
      <c r="E1207" s="36" t="s">
        <v>186</v>
      </c>
      <c r="F1207" s="36">
        <v>415</v>
      </c>
    </row>
    <row r="1208" spans="1:6" x14ac:dyDescent="0.25">
      <c r="A1208" s="49" t="str">
        <f t="shared" si="21"/>
        <v>Technicien 4e échelon</v>
      </c>
      <c r="B1208" s="37" t="str">
        <f>Filières!$C$35</f>
        <v>Technique</v>
      </c>
      <c r="C1208" s="37" t="str">
        <f>Grades!$E$70</f>
        <v>Technicien</v>
      </c>
      <c r="D1208" s="37" t="str">
        <f>Grades!$E$71</f>
        <v>Technicien</v>
      </c>
      <c r="E1208" s="36" t="s">
        <v>187</v>
      </c>
      <c r="F1208" s="36">
        <v>401</v>
      </c>
    </row>
    <row r="1209" spans="1:6" x14ac:dyDescent="0.25">
      <c r="A1209" s="49" t="str">
        <f t="shared" si="21"/>
        <v>Technicien 3e échelon</v>
      </c>
      <c r="B1209" s="37" t="str">
        <f>Filières!$C$35</f>
        <v>Technique</v>
      </c>
      <c r="C1209" s="37" t="str">
        <f>Grades!$E$70</f>
        <v>Technicien</v>
      </c>
      <c r="D1209" s="37" t="str">
        <f>Grades!$E$71</f>
        <v>Technicien</v>
      </c>
      <c r="E1209" s="36" t="s">
        <v>188</v>
      </c>
      <c r="F1209" s="36">
        <v>397</v>
      </c>
    </row>
    <row r="1210" spans="1:6" x14ac:dyDescent="0.25">
      <c r="A1210" s="49" t="str">
        <f t="shared" si="21"/>
        <v>Technicien 2e échelon</v>
      </c>
      <c r="B1210" s="37" t="str">
        <f>Filières!$C$35</f>
        <v>Technique</v>
      </c>
      <c r="C1210" s="37" t="str">
        <f>Grades!$E$70</f>
        <v>Technicien</v>
      </c>
      <c r="D1210" s="37" t="str">
        <f>Grades!$E$71</f>
        <v>Technicien</v>
      </c>
      <c r="E1210" s="36" t="s">
        <v>189</v>
      </c>
      <c r="F1210" s="36">
        <v>395</v>
      </c>
    </row>
    <row r="1211" spans="1:6" x14ac:dyDescent="0.25">
      <c r="A1211" s="49" t="str">
        <f t="shared" si="21"/>
        <v>Technicien 1er échelon</v>
      </c>
      <c r="B1211" s="37" t="str">
        <f>Filières!$C$35</f>
        <v>Technique</v>
      </c>
      <c r="C1211" s="37" t="str">
        <f>Grades!$E$70</f>
        <v>Technicien</v>
      </c>
      <c r="D1211" s="37" t="str">
        <f>Grades!$E$71</f>
        <v>Technicien</v>
      </c>
      <c r="E1211" s="36" t="s">
        <v>190</v>
      </c>
      <c r="F1211" s="36">
        <v>389</v>
      </c>
    </row>
    <row r="1212" spans="1:6" x14ac:dyDescent="0.25">
      <c r="A1212" s="49" t="str">
        <f t="shared" si="21"/>
        <v>Technicien principal de 2ème classe 12e échelon</v>
      </c>
      <c r="B1212" s="37" t="str">
        <f>Filières!$C$35</f>
        <v>Technique</v>
      </c>
      <c r="C1212" s="37" t="str">
        <f>Grades!$E$70</f>
        <v>Technicien</v>
      </c>
      <c r="D1212" s="37" t="str">
        <f>Grades!$E$72</f>
        <v>Technicien principal de 2ème classe</v>
      </c>
      <c r="E1212" s="36" t="s">
        <v>191</v>
      </c>
      <c r="F1212" s="36">
        <v>638</v>
      </c>
    </row>
    <row r="1213" spans="1:6" x14ac:dyDescent="0.25">
      <c r="A1213" s="49" t="str">
        <f t="shared" ref="A1213:A1276" si="22">D1213&amp;" "&amp;E1213</f>
        <v>Technicien principal de 2ème classe 11e échelon</v>
      </c>
      <c r="B1213" s="37" t="str">
        <f>Filières!$C$35</f>
        <v>Technique</v>
      </c>
      <c r="C1213" s="37" t="str">
        <f>Grades!$E$70</f>
        <v>Technicien</v>
      </c>
      <c r="D1213" s="37" t="str">
        <f>Grades!$E$72</f>
        <v>Technicien principal de 2ème classe</v>
      </c>
      <c r="E1213" s="36" t="s">
        <v>180</v>
      </c>
      <c r="F1213" s="36">
        <v>599</v>
      </c>
    </row>
    <row r="1214" spans="1:6" x14ac:dyDescent="0.25">
      <c r="A1214" s="49" t="str">
        <f t="shared" si="22"/>
        <v>Technicien principal de 2ème classe 10e échelon</v>
      </c>
      <c r="B1214" s="37" t="str">
        <f>Filières!$C$35</f>
        <v>Technique</v>
      </c>
      <c r="C1214" s="37" t="str">
        <f>Grades!$E$70</f>
        <v>Technicien</v>
      </c>
      <c r="D1214" s="37" t="str">
        <f>Grades!$E$72</f>
        <v>Technicien principal de 2ème classe</v>
      </c>
      <c r="E1214" s="36" t="s">
        <v>181</v>
      </c>
      <c r="F1214" s="36">
        <v>567</v>
      </c>
    </row>
    <row r="1215" spans="1:6" x14ac:dyDescent="0.25">
      <c r="A1215" s="49" t="str">
        <f t="shared" si="22"/>
        <v>Technicien principal de 2ème classe 9e échelon</v>
      </c>
      <c r="B1215" s="37" t="str">
        <f>Filières!$C$35</f>
        <v>Technique</v>
      </c>
      <c r="C1215" s="37" t="str">
        <f>Grades!$E$70</f>
        <v>Technicien</v>
      </c>
      <c r="D1215" s="37" t="str">
        <f>Grades!$E$72</f>
        <v>Technicien principal de 2ème classe</v>
      </c>
      <c r="E1215" s="36" t="s">
        <v>182</v>
      </c>
      <c r="F1215" s="36">
        <v>542</v>
      </c>
    </row>
    <row r="1216" spans="1:6" x14ac:dyDescent="0.25">
      <c r="A1216" s="49" t="str">
        <f t="shared" si="22"/>
        <v>Technicien principal de 2ème classe 8e échelon</v>
      </c>
      <c r="B1216" s="37" t="str">
        <f>Filières!$C$35</f>
        <v>Technique</v>
      </c>
      <c r="C1216" s="37" t="str">
        <f>Grades!$E$70</f>
        <v>Technicien</v>
      </c>
      <c r="D1216" s="37" t="str">
        <f>Grades!$E$72</f>
        <v>Technicien principal de 2ème classe</v>
      </c>
      <c r="E1216" s="36" t="s">
        <v>183</v>
      </c>
      <c r="F1216" s="36">
        <v>528</v>
      </c>
    </row>
    <row r="1217" spans="1:6" x14ac:dyDescent="0.25">
      <c r="A1217" s="49" t="str">
        <f t="shared" si="22"/>
        <v>Technicien principal de 2ème classe 7e échelon</v>
      </c>
      <c r="B1217" s="37" t="str">
        <f>Filières!$C$35</f>
        <v>Technique</v>
      </c>
      <c r="C1217" s="37" t="str">
        <f>Grades!$E$70</f>
        <v>Technicien</v>
      </c>
      <c r="D1217" s="37" t="str">
        <f>Grades!$E$72</f>
        <v>Technicien principal de 2ème classe</v>
      </c>
      <c r="E1217" s="36" t="s">
        <v>184</v>
      </c>
      <c r="F1217" s="36">
        <v>506</v>
      </c>
    </row>
    <row r="1218" spans="1:6" x14ac:dyDescent="0.25">
      <c r="A1218" s="49" t="str">
        <f t="shared" si="22"/>
        <v>Technicien principal de 2ème classe 6e échelon</v>
      </c>
      <c r="B1218" s="37" t="str">
        <f>Filières!$C$35</f>
        <v>Technique</v>
      </c>
      <c r="C1218" s="37" t="str">
        <f>Grades!$E$70</f>
        <v>Technicien</v>
      </c>
      <c r="D1218" s="37" t="str">
        <f>Grades!$E$72</f>
        <v>Technicien principal de 2ème classe</v>
      </c>
      <c r="E1218" s="36" t="s">
        <v>185</v>
      </c>
      <c r="F1218" s="36">
        <v>480</v>
      </c>
    </row>
    <row r="1219" spans="1:6" x14ac:dyDescent="0.25">
      <c r="A1219" s="49" t="str">
        <f t="shared" si="22"/>
        <v>Technicien principal de 2ème classe 5e échelon</v>
      </c>
      <c r="B1219" s="37" t="str">
        <f>Filières!$C$35</f>
        <v>Technique</v>
      </c>
      <c r="C1219" s="37" t="str">
        <f>Grades!$E$70</f>
        <v>Technicien</v>
      </c>
      <c r="D1219" s="37" t="str">
        <f>Grades!$E$72</f>
        <v>Technicien principal de 2ème classe</v>
      </c>
      <c r="E1219" s="36" t="s">
        <v>186</v>
      </c>
      <c r="F1219" s="36">
        <v>458</v>
      </c>
    </row>
    <row r="1220" spans="1:6" x14ac:dyDescent="0.25">
      <c r="A1220" s="49" t="str">
        <f t="shared" si="22"/>
        <v>Technicien principal de 2ème classe 4e échelon</v>
      </c>
      <c r="B1220" s="37" t="str">
        <f>Filières!$C$35</f>
        <v>Technique</v>
      </c>
      <c r="C1220" s="37" t="str">
        <f>Grades!$E$70</f>
        <v>Technicien</v>
      </c>
      <c r="D1220" s="37" t="str">
        <f>Grades!$E$72</f>
        <v>Technicien principal de 2ème classe</v>
      </c>
      <c r="E1220" s="36" t="s">
        <v>187</v>
      </c>
      <c r="F1220" s="36">
        <v>444</v>
      </c>
    </row>
    <row r="1221" spans="1:6" x14ac:dyDescent="0.25">
      <c r="A1221" s="49" t="str">
        <f t="shared" si="22"/>
        <v>Technicien principal de 2ème classe 3e échelon</v>
      </c>
      <c r="B1221" s="37" t="str">
        <f>Filières!$C$35</f>
        <v>Technique</v>
      </c>
      <c r="C1221" s="37" t="str">
        <f>Grades!$E$70</f>
        <v>Technicien</v>
      </c>
      <c r="D1221" s="37" t="str">
        <f>Grades!$E$72</f>
        <v>Technicien principal de 2ème classe</v>
      </c>
      <c r="E1221" s="36" t="s">
        <v>188</v>
      </c>
      <c r="F1221" s="36">
        <v>429</v>
      </c>
    </row>
    <row r="1222" spans="1:6" x14ac:dyDescent="0.25">
      <c r="A1222" s="49" t="str">
        <f t="shared" si="22"/>
        <v>Technicien principal de 2ème classe 2e échelon</v>
      </c>
      <c r="B1222" s="37" t="str">
        <f>Filières!$C$35</f>
        <v>Technique</v>
      </c>
      <c r="C1222" s="37" t="str">
        <f>Grades!$E$70</f>
        <v>Technicien</v>
      </c>
      <c r="D1222" s="37" t="str">
        <f>Grades!$E$72</f>
        <v>Technicien principal de 2ème classe</v>
      </c>
      <c r="E1222" s="36" t="s">
        <v>189</v>
      </c>
      <c r="F1222" s="36">
        <v>415</v>
      </c>
    </row>
    <row r="1223" spans="1:6" x14ac:dyDescent="0.25">
      <c r="A1223" s="49" t="str">
        <f t="shared" si="22"/>
        <v>Technicien principal de 2ème classe 1er échelon</v>
      </c>
      <c r="B1223" s="37" t="str">
        <f>Filières!$C$35</f>
        <v>Technique</v>
      </c>
      <c r="C1223" s="37" t="str">
        <f>Grades!$E$70</f>
        <v>Technicien</v>
      </c>
      <c r="D1223" s="37" t="str">
        <f>Grades!$E$72</f>
        <v>Technicien principal de 2ème classe</v>
      </c>
      <c r="E1223" s="36" t="s">
        <v>190</v>
      </c>
      <c r="F1223" s="36">
        <v>401</v>
      </c>
    </row>
    <row r="1224" spans="1:6" x14ac:dyDescent="0.25">
      <c r="A1224" s="49" t="str">
        <f t="shared" si="22"/>
        <v>Technicien principal de 1ère classe 11e échelon</v>
      </c>
      <c r="B1224" s="37" t="str">
        <f>Filières!$C$35</f>
        <v>Technique</v>
      </c>
      <c r="C1224" s="37" t="str">
        <f>Grades!$E$70</f>
        <v>Technicien</v>
      </c>
      <c r="D1224" s="37" t="str">
        <f>Grades!$E$73</f>
        <v>Technicien principal de 1ère classe</v>
      </c>
      <c r="E1224" s="36" t="s">
        <v>180</v>
      </c>
      <c r="F1224" s="36">
        <v>707</v>
      </c>
    </row>
    <row r="1225" spans="1:6" x14ac:dyDescent="0.25">
      <c r="A1225" s="49" t="str">
        <f t="shared" si="22"/>
        <v>Technicien principal de 1ère classe 10e échelon</v>
      </c>
      <c r="B1225" s="37" t="str">
        <f>Filières!$C$35</f>
        <v>Technique</v>
      </c>
      <c r="C1225" s="37" t="str">
        <f>Grades!$E$70</f>
        <v>Technicien</v>
      </c>
      <c r="D1225" s="37" t="str">
        <f>Grades!$E$73</f>
        <v>Technicien principal de 1ère classe</v>
      </c>
      <c r="E1225" s="36" t="s">
        <v>181</v>
      </c>
      <c r="F1225" s="36">
        <v>684</v>
      </c>
    </row>
    <row r="1226" spans="1:6" x14ac:dyDescent="0.25">
      <c r="A1226" s="49" t="str">
        <f t="shared" si="22"/>
        <v>Technicien principal de 1ère classe 9e échelon</v>
      </c>
      <c r="B1226" s="37" t="str">
        <f>Filières!$C$35</f>
        <v>Technique</v>
      </c>
      <c r="C1226" s="37" t="str">
        <f>Grades!$E$70</f>
        <v>Technicien</v>
      </c>
      <c r="D1226" s="37" t="str">
        <f>Grades!$E$73</f>
        <v>Technicien principal de 1ère classe</v>
      </c>
      <c r="E1226" s="36" t="s">
        <v>182</v>
      </c>
      <c r="F1226" s="36">
        <v>660</v>
      </c>
    </row>
    <row r="1227" spans="1:6" x14ac:dyDescent="0.25">
      <c r="A1227" s="49" t="str">
        <f t="shared" si="22"/>
        <v>Technicien principal de 1ère classe 8e échelon</v>
      </c>
      <c r="B1227" s="37" t="str">
        <f>Filières!$C$35</f>
        <v>Technique</v>
      </c>
      <c r="C1227" s="37" t="str">
        <f>Grades!$E$70</f>
        <v>Technicien</v>
      </c>
      <c r="D1227" s="37" t="str">
        <f>Grades!$E$73</f>
        <v>Technicien principal de 1ère classe</v>
      </c>
      <c r="E1227" s="36" t="s">
        <v>183</v>
      </c>
      <c r="F1227" s="36">
        <v>638</v>
      </c>
    </row>
    <row r="1228" spans="1:6" x14ac:dyDescent="0.25">
      <c r="A1228" s="49" t="str">
        <f t="shared" si="22"/>
        <v>Technicien principal de 1ère classe 7e échelon</v>
      </c>
      <c r="B1228" s="37" t="str">
        <f>Filières!$C$35</f>
        <v>Technique</v>
      </c>
      <c r="C1228" s="37" t="str">
        <f>Grades!$E$70</f>
        <v>Technicien</v>
      </c>
      <c r="D1228" s="37" t="str">
        <f>Grades!$E$73</f>
        <v>Technicien principal de 1ère classe</v>
      </c>
      <c r="E1228" s="36" t="s">
        <v>184</v>
      </c>
      <c r="F1228" s="36">
        <v>604</v>
      </c>
    </row>
    <row r="1229" spans="1:6" x14ac:dyDescent="0.25">
      <c r="A1229" s="49" t="str">
        <f t="shared" si="22"/>
        <v>Technicien principal de 1ère classe 6e échelon</v>
      </c>
      <c r="B1229" s="37" t="str">
        <f>Filières!$C$35</f>
        <v>Technique</v>
      </c>
      <c r="C1229" s="37" t="str">
        <f>Grades!$E$70</f>
        <v>Technicien</v>
      </c>
      <c r="D1229" s="37" t="str">
        <f>Grades!$E$73</f>
        <v>Technicien principal de 1ère classe</v>
      </c>
      <c r="E1229" s="36" t="s">
        <v>185</v>
      </c>
      <c r="F1229" s="36">
        <v>573</v>
      </c>
    </row>
    <row r="1230" spans="1:6" x14ac:dyDescent="0.25">
      <c r="A1230" s="49" t="str">
        <f t="shared" si="22"/>
        <v>Technicien principal de 1ère classe 5e échelon</v>
      </c>
      <c r="B1230" s="37" t="str">
        <f>Filières!$C$35</f>
        <v>Technique</v>
      </c>
      <c r="C1230" s="37" t="str">
        <f>Grades!$E$70</f>
        <v>Technicien</v>
      </c>
      <c r="D1230" s="37" t="str">
        <f>Grades!$E$73</f>
        <v>Technicien principal de 1ère classe</v>
      </c>
      <c r="E1230" s="36" t="s">
        <v>186</v>
      </c>
      <c r="F1230" s="36">
        <v>547</v>
      </c>
    </row>
    <row r="1231" spans="1:6" x14ac:dyDescent="0.25">
      <c r="A1231" s="49" t="str">
        <f t="shared" si="22"/>
        <v>Technicien principal de 1ère classe 4e échelon</v>
      </c>
      <c r="B1231" s="37" t="str">
        <f>Filières!$C$35</f>
        <v>Technique</v>
      </c>
      <c r="C1231" s="37" t="str">
        <f>Grades!$E$70</f>
        <v>Technicien</v>
      </c>
      <c r="D1231" s="37" t="str">
        <f>Grades!$E$73</f>
        <v>Technicien principal de 1ère classe</v>
      </c>
      <c r="E1231" s="36" t="s">
        <v>187</v>
      </c>
      <c r="F1231" s="36">
        <v>513</v>
      </c>
    </row>
    <row r="1232" spans="1:6" x14ac:dyDescent="0.25">
      <c r="A1232" s="49" t="str">
        <f t="shared" si="22"/>
        <v>Technicien principal de 1ère classe 3e échelon</v>
      </c>
      <c r="B1232" s="37" t="str">
        <f>Filières!$C$35</f>
        <v>Technique</v>
      </c>
      <c r="C1232" s="37" t="str">
        <f>Grades!$E$70</f>
        <v>Technicien</v>
      </c>
      <c r="D1232" s="37" t="str">
        <f>Grades!$E$73</f>
        <v>Technicien principal de 1ère classe</v>
      </c>
      <c r="E1232" s="36" t="s">
        <v>188</v>
      </c>
      <c r="F1232" s="36">
        <v>484</v>
      </c>
    </row>
    <row r="1233" spans="1:6" x14ac:dyDescent="0.25">
      <c r="A1233" s="49" t="str">
        <f t="shared" si="22"/>
        <v>Technicien principal de 1ère classe 2e échelon</v>
      </c>
      <c r="B1233" s="37" t="str">
        <f>Filières!$C$35</f>
        <v>Technique</v>
      </c>
      <c r="C1233" s="37" t="str">
        <f>Grades!$E$70</f>
        <v>Technicien</v>
      </c>
      <c r="D1233" s="37" t="str">
        <f>Grades!$E$73</f>
        <v>Technicien principal de 1ère classe</v>
      </c>
      <c r="E1233" s="36" t="s">
        <v>189</v>
      </c>
      <c r="F1233" s="36">
        <v>461</v>
      </c>
    </row>
    <row r="1234" spans="1:6" x14ac:dyDescent="0.25">
      <c r="A1234" s="49" t="str">
        <f t="shared" si="22"/>
        <v>Technicien principal de 1ère classe 1er échelon</v>
      </c>
      <c r="B1234" s="37" t="str">
        <f>Filières!$C$35</f>
        <v>Technique</v>
      </c>
      <c r="C1234" s="37" t="str">
        <f>Grades!$E$70</f>
        <v>Technicien</v>
      </c>
      <c r="D1234" s="37" t="str">
        <f>Grades!$E$73</f>
        <v>Technicien principal de 1ère classe</v>
      </c>
      <c r="E1234" s="36" t="s">
        <v>190</v>
      </c>
      <c r="F1234" s="36">
        <v>446</v>
      </c>
    </row>
    <row r="1235" spans="1:6" x14ac:dyDescent="0.25">
      <c r="A1235" s="49" t="str">
        <f t="shared" si="22"/>
        <v>Ingénieur 10e échelon</v>
      </c>
      <c r="B1235" s="37" t="str">
        <f>Filières!$C$35</f>
        <v>Technique</v>
      </c>
      <c r="C1235" s="37" t="str">
        <f>Grades!$G$70</f>
        <v>Ingénieur</v>
      </c>
      <c r="D1235" s="37" t="str">
        <f>Grades!$G$71</f>
        <v>Ingénieur</v>
      </c>
      <c r="E1235" s="36" t="s">
        <v>181</v>
      </c>
      <c r="F1235" s="36">
        <v>821</v>
      </c>
    </row>
    <row r="1236" spans="1:6" x14ac:dyDescent="0.25">
      <c r="A1236" s="49" t="str">
        <f t="shared" si="22"/>
        <v>Ingénieur 9e échelon</v>
      </c>
      <c r="B1236" s="37" t="str">
        <f>Filières!$C$35</f>
        <v>Technique</v>
      </c>
      <c r="C1236" s="37" t="str">
        <f>Grades!$G$70</f>
        <v>Ingénieur</v>
      </c>
      <c r="D1236" s="37" t="str">
        <f>Grades!$G$71</f>
        <v>Ingénieur</v>
      </c>
      <c r="E1236" s="36" t="s">
        <v>182</v>
      </c>
      <c r="F1236" s="36">
        <v>774</v>
      </c>
    </row>
    <row r="1237" spans="1:6" x14ac:dyDescent="0.25">
      <c r="A1237" s="49" t="str">
        <f t="shared" si="22"/>
        <v>Ingénieur 8e échelon</v>
      </c>
      <c r="B1237" s="37" t="str">
        <f>Filières!$C$35</f>
        <v>Technique</v>
      </c>
      <c r="C1237" s="37" t="str">
        <f>Grades!$G$70</f>
        <v>Ingénieur</v>
      </c>
      <c r="D1237" s="37" t="str">
        <f>Grades!$G$71</f>
        <v>Ingénieur</v>
      </c>
      <c r="E1237" s="36" t="s">
        <v>183</v>
      </c>
      <c r="F1237" s="51">
        <v>739</v>
      </c>
    </row>
    <row r="1238" spans="1:6" x14ac:dyDescent="0.25">
      <c r="A1238" s="49" t="str">
        <f t="shared" si="22"/>
        <v>Ingénieur 7e échelon</v>
      </c>
      <c r="B1238" s="37" t="str">
        <f>Filières!$C$35</f>
        <v>Technique</v>
      </c>
      <c r="C1238" s="37" t="str">
        <f>Grades!$G$70</f>
        <v>Ingénieur</v>
      </c>
      <c r="D1238" s="37" t="str">
        <f>Grades!$G$71</f>
        <v>Ingénieur</v>
      </c>
      <c r="E1238" s="36" t="s">
        <v>184</v>
      </c>
      <c r="F1238" s="36">
        <v>697</v>
      </c>
    </row>
    <row r="1239" spans="1:6" x14ac:dyDescent="0.25">
      <c r="A1239" s="49" t="str">
        <f t="shared" si="22"/>
        <v>Ingénieur 6e échelon</v>
      </c>
      <c r="B1239" s="37" t="str">
        <f>Filières!$C$35</f>
        <v>Technique</v>
      </c>
      <c r="C1239" s="37" t="str">
        <f>Grades!$G$70</f>
        <v>Ingénieur</v>
      </c>
      <c r="D1239" s="37" t="str">
        <f>Grades!$G$71</f>
        <v>Ingénieur</v>
      </c>
      <c r="E1239" s="36" t="s">
        <v>185</v>
      </c>
      <c r="F1239" s="51">
        <v>646</v>
      </c>
    </row>
    <row r="1240" spans="1:6" x14ac:dyDescent="0.25">
      <c r="A1240" s="49" t="str">
        <f t="shared" si="22"/>
        <v>Ingénieur 5e échelon</v>
      </c>
      <c r="B1240" s="37" t="str">
        <f>Filières!$C$35</f>
        <v>Technique</v>
      </c>
      <c r="C1240" s="37" t="str">
        <f>Grades!$G$70</f>
        <v>Ingénieur</v>
      </c>
      <c r="D1240" s="37" t="str">
        <f>Grades!$G$71</f>
        <v>Ingénieur</v>
      </c>
      <c r="E1240" s="36" t="s">
        <v>186</v>
      </c>
      <c r="F1240" s="51">
        <v>611</v>
      </c>
    </row>
    <row r="1241" spans="1:6" x14ac:dyDescent="0.25">
      <c r="A1241" s="49" t="str">
        <f t="shared" si="22"/>
        <v>Ingénieur 4e échelon</v>
      </c>
      <c r="B1241" s="37" t="str">
        <f>Filières!$C$35</f>
        <v>Technique</v>
      </c>
      <c r="C1241" s="37" t="str">
        <f>Grades!$G$70</f>
        <v>Ingénieur</v>
      </c>
      <c r="D1241" s="37" t="str">
        <f>Grades!$G$71</f>
        <v>Ingénieur</v>
      </c>
      <c r="E1241" s="36" t="s">
        <v>187</v>
      </c>
      <c r="F1241" s="51">
        <v>565</v>
      </c>
    </row>
    <row r="1242" spans="1:6" x14ac:dyDescent="0.25">
      <c r="A1242" s="49" t="str">
        <f t="shared" si="22"/>
        <v>Ingénieur 3e échelon</v>
      </c>
      <c r="B1242" s="37" t="str">
        <f>Filières!$C$35</f>
        <v>Technique</v>
      </c>
      <c r="C1242" s="37" t="str">
        <f>Grades!$G$70</f>
        <v>Ingénieur</v>
      </c>
      <c r="D1242" s="37" t="str">
        <f>Grades!$G$71</f>
        <v>Ingénieur</v>
      </c>
      <c r="E1242" s="36" t="s">
        <v>188</v>
      </c>
      <c r="F1242" s="51">
        <v>518</v>
      </c>
    </row>
    <row r="1243" spans="1:6" x14ac:dyDescent="0.25">
      <c r="A1243" s="49" t="str">
        <f t="shared" si="22"/>
        <v>Ingénieur 2e échelon</v>
      </c>
      <c r="B1243" s="37" t="str">
        <f>Filières!$C$35</f>
        <v>Technique</v>
      </c>
      <c r="C1243" s="37" t="str">
        <f>Grades!$G$70</f>
        <v>Ingénieur</v>
      </c>
      <c r="D1243" s="37" t="str">
        <f>Grades!$G$71</f>
        <v>Ingénieur</v>
      </c>
      <c r="E1243" s="36" t="s">
        <v>189</v>
      </c>
      <c r="F1243" s="51">
        <v>484</v>
      </c>
    </row>
    <row r="1244" spans="1:6" x14ac:dyDescent="0.25">
      <c r="A1244" s="49" t="str">
        <f t="shared" si="22"/>
        <v>Ingénieur 1er échelon</v>
      </c>
      <c r="B1244" s="37" t="str">
        <f>Filières!$C$35</f>
        <v>Technique</v>
      </c>
      <c r="C1244" s="37" t="str">
        <f>Grades!$G$70</f>
        <v>Ingénieur</v>
      </c>
      <c r="D1244" s="37" t="str">
        <f>Grades!$G$71</f>
        <v>Ingénieur</v>
      </c>
      <c r="E1244" s="36" t="s">
        <v>190</v>
      </c>
      <c r="F1244" s="51">
        <v>444</v>
      </c>
    </row>
    <row r="1245" spans="1:6" x14ac:dyDescent="0.25">
      <c r="A1245" s="49" t="str">
        <f t="shared" si="22"/>
        <v>Ingénieur principal 9e échelon</v>
      </c>
      <c r="B1245" s="37" t="str">
        <f>Filières!$C$35</f>
        <v>Technique</v>
      </c>
      <c r="C1245" s="37" t="str">
        <f>Grades!$G$70</f>
        <v>Ingénieur</v>
      </c>
      <c r="D1245" s="37" t="str">
        <f>Grades!$G$72</f>
        <v>Ingénieur principal</v>
      </c>
      <c r="E1245" s="36" t="s">
        <v>182</v>
      </c>
      <c r="F1245" s="36">
        <v>1015</v>
      </c>
    </row>
    <row r="1246" spans="1:6" x14ac:dyDescent="0.25">
      <c r="A1246" s="49" t="str">
        <f t="shared" si="22"/>
        <v>Ingénieur principal 8e échelon</v>
      </c>
      <c r="B1246" s="37" t="str">
        <f>Filières!$C$35</f>
        <v>Technique</v>
      </c>
      <c r="C1246" s="37" t="str">
        <f>Grades!$G$70</f>
        <v>Ingénieur</v>
      </c>
      <c r="D1246" s="37" t="str">
        <f>Grades!$G$72</f>
        <v>Ingénieur principal</v>
      </c>
      <c r="E1246" s="36" t="s">
        <v>183</v>
      </c>
      <c r="F1246" s="51">
        <v>995</v>
      </c>
    </row>
    <row r="1247" spans="1:6" x14ac:dyDescent="0.25">
      <c r="A1247" s="49" t="str">
        <f t="shared" si="22"/>
        <v>Ingénieur principal 7e échelon</v>
      </c>
      <c r="B1247" s="37" t="str">
        <f>Filières!$C$35</f>
        <v>Technique</v>
      </c>
      <c r="C1247" s="37" t="str">
        <f>Grades!$G$70</f>
        <v>Ingénieur</v>
      </c>
      <c r="D1247" s="37" t="str">
        <f>Grades!$G$72</f>
        <v>Ingénieur principal</v>
      </c>
      <c r="E1247" s="36" t="s">
        <v>184</v>
      </c>
      <c r="F1247" s="36">
        <v>946</v>
      </c>
    </row>
    <row r="1248" spans="1:6" x14ac:dyDescent="0.25">
      <c r="A1248" s="49" t="str">
        <f t="shared" si="22"/>
        <v>Ingénieur principal 6e échelon</v>
      </c>
      <c r="B1248" s="37" t="str">
        <f>Filières!$C$35</f>
        <v>Technique</v>
      </c>
      <c r="C1248" s="37" t="str">
        <f>Grades!$G$70</f>
        <v>Ingénieur</v>
      </c>
      <c r="D1248" s="37" t="str">
        <f>Grades!$G$72</f>
        <v>Ingénieur principal</v>
      </c>
      <c r="E1248" s="36" t="s">
        <v>185</v>
      </c>
      <c r="F1248" s="51">
        <v>896</v>
      </c>
    </row>
    <row r="1249" spans="1:6" x14ac:dyDescent="0.25">
      <c r="A1249" s="49" t="str">
        <f t="shared" si="22"/>
        <v>Ingénieur principal 5e échelon</v>
      </c>
      <c r="B1249" s="37" t="str">
        <f>Filières!$C$35</f>
        <v>Technique</v>
      </c>
      <c r="C1249" s="37" t="str">
        <f>Grades!$G$70</f>
        <v>Ingénieur</v>
      </c>
      <c r="D1249" s="37" t="str">
        <f>Grades!$G$72</f>
        <v>Ingénieur principal</v>
      </c>
      <c r="E1249" s="36" t="s">
        <v>186</v>
      </c>
      <c r="F1249" s="51">
        <v>837</v>
      </c>
    </row>
    <row r="1250" spans="1:6" x14ac:dyDescent="0.25">
      <c r="A1250" s="49" t="str">
        <f t="shared" si="22"/>
        <v>Ingénieur principal 4e échelon</v>
      </c>
      <c r="B1250" s="37" t="str">
        <f>Filières!$C$35</f>
        <v>Technique</v>
      </c>
      <c r="C1250" s="37" t="str">
        <f>Grades!$G$70</f>
        <v>Ingénieur</v>
      </c>
      <c r="D1250" s="37" t="str">
        <f>Grades!$G$72</f>
        <v>Ingénieur principal</v>
      </c>
      <c r="E1250" s="36" t="s">
        <v>187</v>
      </c>
      <c r="F1250" s="51">
        <v>791</v>
      </c>
    </row>
    <row r="1251" spans="1:6" x14ac:dyDescent="0.25">
      <c r="A1251" s="49" t="str">
        <f t="shared" si="22"/>
        <v>Ingénieur principal 3e échelon</v>
      </c>
      <c r="B1251" s="37" t="str">
        <f>Filières!$C$35</f>
        <v>Technique</v>
      </c>
      <c r="C1251" s="37" t="str">
        <f>Grades!$G$70</f>
        <v>Ingénieur</v>
      </c>
      <c r="D1251" s="37" t="str">
        <f>Grades!$G$72</f>
        <v>Ingénieur principal</v>
      </c>
      <c r="E1251" s="36" t="s">
        <v>188</v>
      </c>
      <c r="F1251" s="51">
        <v>721</v>
      </c>
    </row>
    <row r="1252" spans="1:6" x14ac:dyDescent="0.25">
      <c r="A1252" s="49" t="str">
        <f t="shared" si="22"/>
        <v>Ingénieur principal 2e échelon</v>
      </c>
      <c r="B1252" s="37" t="str">
        <f>Filières!$C$35</f>
        <v>Technique</v>
      </c>
      <c r="C1252" s="37" t="str">
        <f>Grades!$G$70</f>
        <v>Ingénieur</v>
      </c>
      <c r="D1252" s="37" t="str">
        <f>Grades!$G$72</f>
        <v>Ingénieur principal</v>
      </c>
      <c r="E1252" s="36" t="s">
        <v>189</v>
      </c>
      <c r="F1252" s="51">
        <v>665</v>
      </c>
    </row>
    <row r="1253" spans="1:6" x14ac:dyDescent="0.25">
      <c r="A1253" s="49" t="str">
        <f t="shared" si="22"/>
        <v>Ingénieur principal 1er échelon</v>
      </c>
      <c r="B1253" s="37" t="str">
        <f>Filières!$C$35</f>
        <v>Technique</v>
      </c>
      <c r="C1253" s="37" t="str">
        <f>Grades!$G$70</f>
        <v>Ingénieur</v>
      </c>
      <c r="D1253" s="37" t="str">
        <f>Grades!$G$72</f>
        <v>Ingénieur principal</v>
      </c>
      <c r="E1253" s="36" t="s">
        <v>190</v>
      </c>
      <c r="F1253" s="51">
        <v>619</v>
      </c>
    </row>
    <row r="1254" spans="1:6" x14ac:dyDescent="0.25">
      <c r="A1254" s="49" t="str">
        <f t="shared" si="22"/>
        <v>Ingénieur hors classe Echelon spécial</v>
      </c>
      <c r="B1254" s="37" t="str">
        <f>Filières!$C$35</f>
        <v>Technique</v>
      </c>
      <c r="C1254" s="37" t="str">
        <f>Grades!$G$70</f>
        <v>Ingénieur</v>
      </c>
      <c r="D1254" s="37" t="str">
        <f>Grades!$G$73</f>
        <v>Ingénieur hors classe</v>
      </c>
      <c r="E1254" s="36" t="s">
        <v>193</v>
      </c>
      <c r="F1254" s="51" t="s">
        <v>278</v>
      </c>
    </row>
    <row r="1255" spans="1:6" x14ac:dyDescent="0.25">
      <c r="A1255" s="49" t="str">
        <f t="shared" si="22"/>
        <v>Ingénieur hors classe 5e échelon</v>
      </c>
      <c r="B1255" s="37" t="str">
        <f>Filières!$C$35</f>
        <v>Technique</v>
      </c>
      <c r="C1255" s="37" t="str">
        <f>Grades!$G$70</f>
        <v>Ingénieur</v>
      </c>
      <c r="D1255" s="37" t="str">
        <f>Grades!$G$73</f>
        <v>Ingénieur hors classe</v>
      </c>
      <c r="E1255" s="36" t="s">
        <v>186</v>
      </c>
      <c r="F1255" s="51">
        <v>1027</v>
      </c>
    </row>
    <row r="1256" spans="1:6" x14ac:dyDescent="0.25">
      <c r="A1256" s="49" t="str">
        <f t="shared" si="22"/>
        <v>Ingénieur hors classe 4e échelon</v>
      </c>
      <c r="B1256" s="37" t="str">
        <f>Filières!$C$35</f>
        <v>Technique</v>
      </c>
      <c r="C1256" s="37" t="str">
        <f>Grades!$G$70</f>
        <v>Ingénieur</v>
      </c>
      <c r="D1256" s="37" t="str">
        <f>Grades!$G$73</f>
        <v>Ingénieur hors classe</v>
      </c>
      <c r="E1256" s="36" t="s">
        <v>187</v>
      </c>
      <c r="F1256" s="51">
        <v>995</v>
      </c>
    </row>
    <row r="1257" spans="1:6" x14ac:dyDescent="0.25">
      <c r="A1257" s="49" t="str">
        <f t="shared" si="22"/>
        <v>Ingénieur hors classe 3e échelon</v>
      </c>
      <c r="B1257" s="37" t="str">
        <f>Filières!$C$35</f>
        <v>Technique</v>
      </c>
      <c r="C1257" s="37" t="str">
        <f>Grades!$G$70</f>
        <v>Ingénieur</v>
      </c>
      <c r="D1257" s="37" t="str">
        <f>Grades!$G$73</f>
        <v>Ingénieur hors classe</v>
      </c>
      <c r="E1257" s="36" t="s">
        <v>188</v>
      </c>
      <c r="F1257" s="51">
        <v>946</v>
      </c>
    </row>
    <row r="1258" spans="1:6" x14ac:dyDescent="0.25">
      <c r="A1258" s="49" t="str">
        <f t="shared" si="22"/>
        <v>Ingénieur hors classe 2e échelon</v>
      </c>
      <c r="B1258" s="37" t="str">
        <f>Filières!$C$35</f>
        <v>Technique</v>
      </c>
      <c r="C1258" s="37" t="str">
        <f>Grades!$G$70</f>
        <v>Ingénieur</v>
      </c>
      <c r="D1258" s="37" t="str">
        <f>Grades!$G$73</f>
        <v>Ingénieur hors classe</v>
      </c>
      <c r="E1258" s="36" t="s">
        <v>189</v>
      </c>
      <c r="F1258" s="51">
        <v>896</v>
      </c>
    </row>
    <row r="1259" spans="1:6" x14ac:dyDescent="0.25">
      <c r="A1259" s="49" t="str">
        <f t="shared" si="22"/>
        <v>Ingénieur hors classe 1er échelon</v>
      </c>
      <c r="B1259" s="37" t="str">
        <f>Filières!$C$35</f>
        <v>Technique</v>
      </c>
      <c r="C1259" s="37" t="str">
        <f>Grades!$G$70</f>
        <v>Ingénieur</v>
      </c>
      <c r="D1259" s="37" t="str">
        <f>Grades!$G$73</f>
        <v>Ingénieur hors classe</v>
      </c>
      <c r="E1259" s="36" t="s">
        <v>190</v>
      </c>
      <c r="F1259" s="51">
        <v>850</v>
      </c>
    </row>
    <row r="1260" spans="1:6" x14ac:dyDescent="0.25">
      <c r="A1260" s="49" t="str">
        <f t="shared" si="22"/>
        <v>Ingénieur en chef 11e échelon</v>
      </c>
      <c r="B1260" s="37" t="str">
        <f>Filières!$C$35</f>
        <v>Technique</v>
      </c>
      <c r="C1260" s="37" t="str">
        <f>Grades!$A$75</f>
        <v>Ingénieur_chef</v>
      </c>
      <c r="D1260" s="37" t="str">
        <f>Grades!$A$76</f>
        <v>Ingénieur en chef</v>
      </c>
      <c r="E1260" s="36" t="s">
        <v>180</v>
      </c>
      <c r="F1260" s="36">
        <v>1015</v>
      </c>
    </row>
    <row r="1261" spans="1:6" x14ac:dyDescent="0.25">
      <c r="A1261" s="49" t="str">
        <f t="shared" si="22"/>
        <v>Ingénieur en chef 10e échelon</v>
      </c>
      <c r="B1261" s="37" t="str">
        <f>Filières!$C$35</f>
        <v>Technique</v>
      </c>
      <c r="C1261" s="37" t="str">
        <f>Grades!$A$75</f>
        <v>Ingénieur_chef</v>
      </c>
      <c r="D1261" s="37" t="str">
        <f>Grades!$A$76</f>
        <v>Ingénieur en chef</v>
      </c>
      <c r="E1261" s="36" t="s">
        <v>181</v>
      </c>
      <c r="F1261" s="36">
        <v>977</v>
      </c>
    </row>
    <row r="1262" spans="1:6" x14ac:dyDescent="0.25">
      <c r="A1262" s="49" t="str">
        <f t="shared" si="22"/>
        <v>Ingénieur en chef 9e échelon</v>
      </c>
      <c r="B1262" s="37" t="str">
        <f>Filières!$C$35</f>
        <v>Technique</v>
      </c>
      <c r="C1262" s="37" t="str">
        <f>Grades!$A$75</f>
        <v>Ingénieur_chef</v>
      </c>
      <c r="D1262" s="37" t="str">
        <f>Grades!$A$76</f>
        <v>Ingénieur en chef</v>
      </c>
      <c r="E1262" s="36" t="s">
        <v>182</v>
      </c>
      <c r="F1262" s="36">
        <v>912</v>
      </c>
    </row>
    <row r="1263" spans="1:6" x14ac:dyDescent="0.25">
      <c r="A1263" s="49" t="str">
        <f t="shared" si="22"/>
        <v>Ingénieur en chef 8e échelon</v>
      </c>
      <c r="B1263" s="37" t="str">
        <f>Filières!$C$35</f>
        <v>Technique</v>
      </c>
      <c r="C1263" s="37" t="str">
        <f>Grades!$A$75</f>
        <v>Ingénieur_chef</v>
      </c>
      <c r="D1263" s="37" t="str">
        <f>Grades!$A$76</f>
        <v>Ingénieur en chef</v>
      </c>
      <c r="E1263" s="36" t="s">
        <v>183</v>
      </c>
      <c r="F1263" s="51">
        <v>862</v>
      </c>
    </row>
    <row r="1264" spans="1:6" x14ac:dyDescent="0.25">
      <c r="A1264" s="49" t="str">
        <f t="shared" si="22"/>
        <v>Ingénieur en chef 7e échelon</v>
      </c>
      <c r="B1264" s="37" t="str">
        <f>Filières!$C$35</f>
        <v>Technique</v>
      </c>
      <c r="C1264" s="37" t="str">
        <f>Grades!$A$75</f>
        <v>Ingénieur_chef</v>
      </c>
      <c r="D1264" s="37" t="str">
        <f>Grades!$A$76</f>
        <v>Ingénieur en chef</v>
      </c>
      <c r="E1264" s="36" t="s">
        <v>184</v>
      </c>
      <c r="F1264" s="36">
        <v>782</v>
      </c>
    </row>
    <row r="1265" spans="1:6" x14ac:dyDescent="0.25">
      <c r="A1265" s="49" t="str">
        <f t="shared" si="22"/>
        <v>Ingénieur en chef 6e échelon</v>
      </c>
      <c r="B1265" s="37" t="str">
        <f>Filières!$C$35</f>
        <v>Technique</v>
      </c>
      <c r="C1265" s="37" t="str">
        <f>Grades!$A$75</f>
        <v>Ingénieur_chef</v>
      </c>
      <c r="D1265" s="37" t="str">
        <f>Grades!$A$76</f>
        <v>Ingénieur en chef</v>
      </c>
      <c r="E1265" s="36" t="s">
        <v>185</v>
      </c>
      <c r="F1265" s="51">
        <v>713</v>
      </c>
    </row>
    <row r="1266" spans="1:6" x14ac:dyDescent="0.25">
      <c r="A1266" s="49" t="str">
        <f t="shared" si="22"/>
        <v>Ingénieur en chef 5e échelon</v>
      </c>
      <c r="B1266" s="37" t="str">
        <f>Filières!$C$35</f>
        <v>Technique</v>
      </c>
      <c r="C1266" s="37" t="str">
        <f>Grades!$A$75</f>
        <v>Ingénieur_chef</v>
      </c>
      <c r="D1266" s="37" t="str">
        <f>Grades!$A$76</f>
        <v>Ingénieur en chef</v>
      </c>
      <c r="E1266" s="36" t="s">
        <v>186</v>
      </c>
      <c r="F1266" s="51">
        <v>665</v>
      </c>
    </row>
    <row r="1267" spans="1:6" x14ac:dyDescent="0.25">
      <c r="A1267" s="49" t="str">
        <f t="shared" si="22"/>
        <v>Ingénieur en chef 4e échelon</v>
      </c>
      <c r="B1267" s="37" t="str">
        <f>Filières!$C$35</f>
        <v>Technique</v>
      </c>
      <c r="C1267" s="37" t="str">
        <f>Grades!$A$75</f>
        <v>Ingénieur_chef</v>
      </c>
      <c r="D1267" s="37" t="str">
        <f>Grades!$A$76</f>
        <v>Ingénieur en chef</v>
      </c>
      <c r="E1267" s="36" t="s">
        <v>187</v>
      </c>
      <c r="F1267" s="51">
        <v>623</v>
      </c>
    </row>
    <row r="1268" spans="1:6" x14ac:dyDescent="0.25">
      <c r="A1268" s="49" t="str">
        <f t="shared" si="22"/>
        <v>Ingénieur en chef 3e échelon</v>
      </c>
      <c r="B1268" s="37" t="str">
        <f>Filières!$C$35</f>
        <v>Technique</v>
      </c>
      <c r="C1268" s="37" t="str">
        <f>Grades!$A$75</f>
        <v>Ingénieur_chef</v>
      </c>
      <c r="D1268" s="37" t="str">
        <f>Grades!$A$76</f>
        <v>Ingénieur en chef</v>
      </c>
      <c r="E1268" s="36" t="s">
        <v>188</v>
      </c>
      <c r="F1268" s="51">
        <v>574</v>
      </c>
    </row>
    <row r="1269" spans="1:6" x14ac:dyDescent="0.25">
      <c r="A1269" s="49" t="str">
        <f t="shared" si="22"/>
        <v>Ingénieur en chef 2e échelon</v>
      </c>
      <c r="B1269" s="37" t="str">
        <f>Filières!$C$35</f>
        <v>Technique</v>
      </c>
      <c r="C1269" s="37" t="str">
        <f>Grades!$A$75</f>
        <v>Ingénieur_chef</v>
      </c>
      <c r="D1269" s="37" t="str">
        <f>Grades!$A$76</f>
        <v>Ingénieur en chef</v>
      </c>
      <c r="E1269" s="36" t="s">
        <v>189</v>
      </c>
      <c r="F1269" s="51">
        <v>525</v>
      </c>
    </row>
    <row r="1270" spans="1:6" x14ac:dyDescent="0.25">
      <c r="A1270" s="49" t="str">
        <f t="shared" si="22"/>
        <v>Ingénieur en chef 1er échelon</v>
      </c>
      <c r="B1270" s="37" t="str">
        <f>Filières!$C$35</f>
        <v>Technique</v>
      </c>
      <c r="C1270" s="37" t="str">
        <f>Grades!$A$75</f>
        <v>Ingénieur_chef</v>
      </c>
      <c r="D1270" s="37" t="str">
        <f>Grades!$A$76</f>
        <v>Ingénieur en chef</v>
      </c>
      <c r="E1270" s="36" t="s">
        <v>190</v>
      </c>
      <c r="F1270" s="51">
        <v>461</v>
      </c>
    </row>
    <row r="1271" spans="1:6" x14ac:dyDescent="0.25">
      <c r="A1271" s="49" t="str">
        <f t="shared" si="22"/>
        <v>Ingénieur en chef 1er échelon (élève)</v>
      </c>
      <c r="B1271" s="37" t="str">
        <f>Filières!$C$35</f>
        <v>Technique</v>
      </c>
      <c r="C1271" s="37" t="str">
        <f>Grades!$A$75</f>
        <v>Ingénieur_chef</v>
      </c>
      <c r="D1271" s="37" t="str">
        <f>Grades!$A$76</f>
        <v>Ingénieur en chef</v>
      </c>
      <c r="E1271" s="36" t="s">
        <v>275</v>
      </c>
      <c r="F1271" s="51">
        <v>395</v>
      </c>
    </row>
    <row r="1272" spans="1:6" x14ac:dyDescent="0.25">
      <c r="A1272" s="49" t="str">
        <f t="shared" si="22"/>
        <v>Ingénieur en chef hors classe 8e échelon</v>
      </c>
      <c r="B1272" s="37" t="str">
        <f>Filières!$C$35</f>
        <v>Technique</v>
      </c>
      <c r="C1272" s="37" t="str">
        <f>Grades!$A$75</f>
        <v>Ingénieur_chef</v>
      </c>
      <c r="D1272" s="37" t="str">
        <f>Grades!$A$77</f>
        <v>Ingénieur en chef hors classe</v>
      </c>
      <c r="E1272" s="36" t="s">
        <v>183</v>
      </c>
      <c r="F1272" s="51" t="s">
        <v>276</v>
      </c>
    </row>
    <row r="1273" spans="1:6" x14ac:dyDescent="0.25">
      <c r="A1273" s="49" t="str">
        <f t="shared" si="22"/>
        <v>Ingénieur en chef hors classe 7e échelon</v>
      </c>
      <c r="B1273" s="37" t="str">
        <f>Filières!$C$35</f>
        <v>Technique</v>
      </c>
      <c r="C1273" s="37" t="str">
        <f>Grades!$A$75</f>
        <v>Ingénieur_chef</v>
      </c>
      <c r="D1273" s="37" t="str">
        <f>Grades!$A$77</f>
        <v>Ingénieur en chef hors classe</v>
      </c>
      <c r="E1273" s="36" t="s">
        <v>184</v>
      </c>
      <c r="F1273" s="51" t="s">
        <v>277</v>
      </c>
    </row>
    <row r="1274" spans="1:6" x14ac:dyDescent="0.25">
      <c r="A1274" s="49" t="str">
        <f t="shared" si="22"/>
        <v>Ingénieur en chef hors classe 6e échelon</v>
      </c>
      <c r="B1274" s="37" t="str">
        <f>Filières!$C$35</f>
        <v>Technique</v>
      </c>
      <c r="C1274" s="37" t="str">
        <f>Grades!$A$75</f>
        <v>Ingénieur_chef</v>
      </c>
      <c r="D1274" s="37" t="str">
        <f>Grades!$A$77</f>
        <v>Ingénieur en chef hors classe</v>
      </c>
      <c r="E1274" s="36" t="s">
        <v>185</v>
      </c>
      <c r="F1274" s="51" t="s">
        <v>278</v>
      </c>
    </row>
    <row r="1275" spans="1:6" x14ac:dyDescent="0.25">
      <c r="A1275" s="49" t="str">
        <f t="shared" si="22"/>
        <v>Ingénieur en chef hors classe 5e échelon</v>
      </c>
      <c r="B1275" s="37" t="str">
        <f>Filières!$C$35</f>
        <v>Technique</v>
      </c>
      <c r="C1275" s="37" t="str">
        <f>Grades!$A$75</f>
        <v>Ingénieur_chef</v>
      </c>
      <c r="D1275" s="37" t="str">
        <f>Grades!$A$77</f>
        <v>Ingénieur en chef hors classe</v>
      </c>
      <c r="E1275" s="36" t="s">
        <v>186</v>
      </c>
      <c r="F1275" s="51">
        <v>1027</v>
      </c>
    </row>
    <row r="1276" spans="1:6" x14ac:dyDescent="0.25">
      <c r="A1276" s="49" t="str">
        <f t="shared" si="22"/>
        <v>Ingénieur en chef hors classe 4e échelon</v>
      </c>
      <c r="B1276" s="37" t="str">
        <f>Filières!$C$35</f>
        <v>Technique</v>
      </c>
      <c r="C1276" s="37" t="str">
        <f>Grades!$A$75</f>
        <v>Ingénieur_chef</v>
      </c>
      <c r="D1276" s="37" t="str">
        <f>Grades!$A$77</f>
        <v>Ingénieur en chef hors classe</v>
      </c>
      <c r="E1276" s="36" t="s">
        <v>187</v>
      </c>
      <c r="F1276" s="51">
        <v>977</v>
      </c>
    </row>
    <row r="1277" spans="1:6" x14ac:dyDescent="0.25">
      <c r="A1277" s="49" t="str">
        <f t="shared" ref="A1277:A1340" si="23">D1277&amp;" "&amp;E1277</f>
        <v>Ingénieur en chef hors classe 3e échelon</v>
      </c>
      <c r="B1277" s="37" t="str">
        <f>Filières!$C$35</f>
        <v>Technique</v>
      </c>
      <c r="C1277" s="37" t="str">
        <f>Grades!$A$75</f>
        <v>Ingénieur_chef</v>
      </c>
      <c r="D1277" s="37" t="str">
        <f>Grades!$A$77</f>
        <v>Ingénieur en chef hors classe</v>
      </c>
      <c r="E1277" s="36" t="s">
        <v>188</v>
      </c>
      <c r="F1277" s="51">
        <v>912</v>
      </c>
    </row>
    <row r="1278" spans="1:6" x14ac:dyDescent="0.25">
      <c r="A1278" s="49" t="str">
        <f t="shared" si="23"/>
        <v>Ingénieur en chef hors classe 2e échelon</v>
      </c>
      <c r="B1278" s="37" t="str">
        <f>Filières!$C$35</f>
        <v>Technique</v>
      </c>
      <c r="C1278" s="37" t="str">
        <f>Grades!$A$75</f>
        <v>Ingénieur_chef</v>
      </c>
      <c r="D1278" s="37" t="str">
        <f>Grades!$A$77</f>
        <v>Ingénieur en chef hors classe</v>
      </c>
      <c r="E1278" s="36" t="s">
        <v>189</v>
      </c>
      <c r="F1278" s="51">
        <v>842</v>
      </c>
    </row>
    <row r="1279" spans="1:6" x14ac:dyDescent="0.25">
      <c r="A1279" s="49" t="str">
        <f t="shared" si="23"/>
        <v>Ingénieur en chef hors classe 1er échelon</v>
      </c>
      <c r="B1279" s="37" t="str">
        <f>Filières!$C$35</f>
        <v>Technique</v>
      </c>
      <c r="C1279" s="37" t="str">
        <f>Grades!$A$75</f>
        <v>Ingénieur_chef</v>
      </c>
      <c r="D1279" s="37" t="str">
        <f>Grades!$A$77</f>
        <v>Ingénieur en chef hors classe</v>
      </c>
      <c r="E1279" s="36" t="s">
        <v>190</v>
      </c>
      <c r="F1279" s="51">
        <v>762</v>
      </c>
    </row>
    <row r="1280" spans="1:6" x14ac:dyDescent="0.25">
      <c r="A1280" s="49" t="str">
        <f t="shared" si="23"/>
        <v>Ingénieur général Classe exceptionnelle</v>
      </c>
      <c r="B1280" s="37" t="str">
        <f>Filières!$C$35</f>
        <v>Technique</v>
      </c>
      <c r="C1280" s="37" t="str">
        <f>Grades!$A$75</f>
        <v>Ingénieur_chef</v>
      </c>
      <c r="D1280" s="37" t="str">
        <f>Grades!$A$78</f>
        <v>Ingénieur général</v>
      </c>
      <c r="E1280" s="36" t="s">
        <v>310</v>
      </c>
      <c r="F1280" s="51" t="s">
        <v>279</v>
      </c>
    </row>
    <row r="1281" spans="1:6" x14ac:dyDescent="0.25">
      <c r="A1281" s="49" t="str">
        <f t="shared" si="23"/>
        <v>Ingénieur général 5e échelon</v>
      </c>
      <c r="B1281" s="37" t="str">
        <f>Filières!$C$35</f>
        <v>Technique</v>
      </c>
      <c r="C1281" s="37" t="str">
        <f>Grades!$A$75</f>
        <v>Ingénieur_chef</v>
      </c>
      <c r="D1281" s="37" t="str">
        <f>Grades!$A$78</f>
        <v>Ingénieur général</v>
      </c>
      <c r="E1281" s="36" t="s">
        <v>186</v>
      </c>
      <c r="F1281" s="51" t="s">
        <v>280</v>
      </c>
    </row>
    <row r="1282" spans="1:6" x14ac:dyDescent="0.25">
      <c r="A1282" s="49" t="str">
        <f t="shared" si="23"/>
        <v>Ingénieur général 4e échelon</v>
      </c>
      <c r="B1282" s="37" t="str">
        <f>Filières!$C$35</f>
        <v>Technique</v>
      </c>
      <c r="C1282" s="37" t="str">
        <f>Grades!$A$75</f>
        <v>Ingénieur_chef</v>
      </c>
      <c r="D1282" s="37" t="str">
        <f>Grades!$A$78</f>
        <v>Ingénieur général</v>
      </c>
      <c r="E1282" s="36" t="s">
        <v>187</v>
      </c>
      <c r="F1282" s="51" t="s">
        <v>276</v>
      </c>
    </row>
    <row r="1283" spans="1:6" x14ac:dyDescent="0.25">
      <c r="A1283" s="49" t="str">
        <f t="shared" si="23"/>
        <v>Ingénieur général 3e échelon</v>
      </c>
      <c r="B1283" s="37" t="str">
        <f>Filières!$C$35</f>
        <v>Technique</v>
      </c>
      <c r="C1283" s="37" t="str">
        <f>Grades!$A$75</f>
        <v>Ingénieur_chef</v>
      </c>
      <c r="D1283" s="37" t="str">
        <f>Grades!$A$78</f>
        <v>Ingénieur général</v>
      </c>
      <c r="E1283" s="36" t="s">
        <v>188</v>
      </c>
      <c r="F1283" s="51" t="s">
        <v>277</v>
      </c>
    </row>
    <row r="1284" spans="1:6" x14ac:dyDescent="0.25">
      <c r="A1284" s="49" t="str">
        <f t="shared" si="23"/>
        <v>Ingénieur général 2e échelon</v>
      </c>
      <c r="B1284" s="37" t="str">
        <f>Filières!$C$35</f>
        <v>Technique</v>
      </c>
      <c r="C1284" s="37" t="str">
        <f>Grades!$A$75</f>
        <v>Ingénieur_chef</v>
      </c>
      <c r="D1284" s="37" t="str">
        <f>Grades!$A$78</f>
        <v>Ingénieur général</v>
      </c>
      <c r="E1284" s="36" t="s">
        <v>189</v>
      </c>
      <c r="F1284" s="51" t="s">
        <v>278</v>
      </c>
    </row>
    <row r="1285" spans="1:6" x14ac:dyDescent="0.25">
      <c r="A1285" s="49" t="str">
        <f t="shared" si="23"/>
        <v>Ingénieur général 1er échelon</v>
      </c>
      <c r="B1285" s="37" t="str">
        <f>Filières!$C$35</f>
        <v>Technique</v>
      </c>
      <c r="C1285" s="37" t="str">
        <f>Grades!$A$75</f>
        <v>Ingénieur_chef</v>
      </c>
      <c r="D1285" s="37" t="str">
        <f>Grades!$A$78</f>
        <v>Ingénieur général</v>
      </c>
      <c r="E1285" s="36" t="s">
        <v>190</v>
      </c>
      <c r="F1285" s="51">
        <v>1027</v>
      </c>
    </row>
    <row r="1286" spans="1:6" ht="45" x14ac:dyDescent="0.25">
      <c r="A1286" s="49" t="str">
        <f t="shared" si="23"/>
        <v>Directeur général des services techniques des communes et des établissements publics de coopération intercommunale à fiscalité propre de 40 000 à 80 000 habitants 11e échelon</v>
      </c>
      <c r="B1286" s="37" t="str">
        <f>Filières!$A$42</f>
        <v>EMPLOI_FONCTIONNEL</v>
      </c>
      <c r="C1286" s="37" t="str">
        <f>Grades!$A$80</f>
        <v>Directeur_général_services_techniques_communes_établissements_publics_coopération_intercommunale_fiscalité_propre</v>
      </c>
      <c r="D1286" s="37" t="str">
        <f>Grades!$A$81</f>
        <v>Directeur général des services techniques des communes et des établissements publics de coopération intercommunale à fiscalité propre de 40 000 à 80 000 habitants</v>
      </c>
      <c r="E1286" s="36" t="s">
        <v>180</v>
      </c>
      <c r="F1286" s="36">
        <v>1027</v>
      </c>
    </row>
    <row r="1287" spans="1:6" ht="45" x14ac:dyDescent="0.25">
      <c r="A1287" s="49" t="str">
        <f t="shared" si="23"/>
        <v>Directeur général des services techniques des communes et des établissements publics de coopération intercommunale à fiscalité propre de 40 000 à 80 000 habitants 10e échelon</v>
      </c>
      <c r="B1287" s="37" t="str">
        <f>Filières!$A$42</f>
        <v>EMPLOI_FONCTIONNEL</v>
      </c>
      <c r="C1287" s="37" t="str">
        <f>Grades!$A$80</f>
        <v>Directeur_général_services_techniques_communes_établissements_publics_coopération_intercommunale_fiscalité_propre</v>
      </c>
      <c r="D1287" s="37" t="str">
        <f>Grades!$A$81</f>
        <v>Directeur général des services techniques des communes et des établissements publics de coopération intercommunale à fiscalité propre de 40 000 à 80 000 habitants</v>
      </c>
      <c r="E1287" s="36" t="s">
        <v>181</v>
      </c>
      <c r="F1287" s="36">
        <v>997</v>
      </c>
    </row>
    <row r="1288" spans="1:6" ht="45" x14ac:dyDescent="0.25">
      <c r="A1288" s="49" t="str">
        <f t="shared" si="23"/>
        <v>Directeur général des services techniques des communes et des établissements publics de coopération intercommunale à fiscalité propre de 40 000 à 80 000 habitants 9e échelon</v>
      </c>
      <c r="B1288" s="37" t="str">
        <f>Filières!$A$42</f>
        <v>EMPLOI_FONCTIONNEL</v>
      </c>
      <c r="C1288" s="37" t="str">
        <f>Grades!$A$80</f>
        <v>Directeur_général_services_techniques_communes_établissements_publics_coopération_intercommunale_fiscalité_propre</v>
      </c>
      <c r="D1288" s="37" t="str">
        <f>Grades!$A$81</f>
        <v>Directeur général des services techniques des communes et des établissements publics de coopération intercommunale à fiscalité propre de 40 000 à 80 000 habitants</v>
      </c>
      <c r="E1288" s="36" t="s">
        <v>182</v>
      </c>
      <c r="F1288" s="36">
        <v>953</v>
      </c>
    </row>
    <row r="1289" spans="1:6" ht="45" x14ac:dyDescent="0.25">
      <c r="A1289" s="49" t="str">
        <f t="shared" si="23"/>
        <v>Directeur général des services techniques des communes et des établissements publics de coopération intercommunale à fiscalité propre de 40 000 à 80 000 habitants 8e échelon</v>
      </c>
      <c r="B1289" s="37" t="str">
        <f>Filières!$A$42</f>
        <v>EMPLOI_FONCTIONNEL</v>
      </c>
      <c r="C1289" s="37" t="str">
        <f>Grades!$A$80</f>
        <v>Directeur_général_services_techniques_communes_établissements_publics_coopération_intercommunale_fiscalité_propre</v>
      </c>
      <c r="D1289" s="37" t="str">
        <f>Grades!$A$81</f>
        <v>Directeur général des services techniques des communes et des établissements publics de coopération intercommunale à fiscalité propre de 40 000 à 80 000 habitants</v>
      </c>
      <c r="E1289" s="36" t="s">
        <v>183</v>
      </c>
      <c r="F1289" s="51">
        <v>901</v>
      </c>
    </row>
    <row r="1290" spans="1:6" ht="45" x14ac:dyDescent="0.25">
      <c r="A1290" s="49" t="str">
        <f t="shared" si="23"/>
        <v>Directeur général des services techniques des communes et des établissements publics de coopération intercommunale à fiscalité propre de 40 000 à 80 000 habitants 7e échelon</v>
      </c>
      <c r="B1290" s="37" t="str">
        <f>Filières!$A$42</f>
        <v>EMPLOI_FONCTIONNEL</v>
      </c>
      <c r="C1290" s="37" t="str">
        <f>Grades!$A$80</f>
        <v>Directeur_général_services_techniques_communes_établissements_publics_coopération_intercommunale_fiscalité_propre</v>
      </c>
      <c r="D1290" s="37" t="str">
        <f>Grades!$A$81</f>
        <v>Directeur général des services techniques des communes et des établissements publics de coopération intercommunale à fiscalité propre de 40 000 à 80 000 habitants</v>
      </c>
      <c r="E1290" s="36" t="s">
        <v>184</v>
      </c>
      <c r="F1290" s="51">
        <v>852</v>
      </c>
    </row>
    <row r="1291" spans="1:6" ht="45" x14ac:dyDescent="0.25">
      <c r="A1291" s="49" t="str">
        <f t="shared" si="23"/>
        <v>Directeur général des services techniques des communes et des établissements publics de coopération intercommunale à fiscalité propre de 40 000 à 80 000 habitants 6e échelon</v>
      </c>
      <c r="B1291" s="37" t="str">
        <f>Filières!$A$42</f>
        <v>EMPLOI_FONCTIONNEL</v>
      </c>
      <c r="C1291" s="37" t="str">
        <f>Grades!$A$80</f>
        <v>Directeur_général_services_techniques_communes_établissements_publics_coopération_intercommunale_fiscalité_propre</v>
      </c>
      <c r="D1291" s="37" t="str">
        <f>Grades!$A$81</f>
        <v>Directeur général des services techniques des communes et des établissements publics de coopération intercommunale à fiscalité propre de 40 000 à 80 000 habitants</v>
      </c>
      <c r="E1291" s="36" t="s">
        <v>185</v>
      </c>
      <c r="F1291" s="51">
        <v>802</v>
      </c>
    </row>
    <row r="1292" spans="1:6" ht="45" x14ac:dyDescent="0.25">
      <c r="A1292" s="49" t="str">
        <f t="shared" si="23"/>
        <v>Directeur général des services techniques des communes et des établissements publics de coopération intercommunale à fiscalité propre de 40 000 à 80 000 habitants 5e échelon</v>
      </c>
      <c r="B1292" s="37" t="str">
        <f>Filières!$A$42</f>
        <v>EMPLOI_FONCTIONNEL</v>
      </c>
      <c r="C1292" s="37" t="str">
        <f>Grades!$A$80</f>
        <v>Directeur_général_services_techniques_communes_établissements_publics_coopération_intercommunale_fiscalité_propre</v>
      </c>
      <c r="D1292" s="37" t="str">
        <f>Grades!$A$81</f>
        <v>Directeur général des services techniques des communes et des établissements publics de coopération intercommunale à fiscalité propre de 40 000 à 80 000 habitants</v>
      </c>
      <c r="E1292" s="36" t="s">
        <v>186</v>
      </c>
      <c r="F1292" s="51">
        <v>758</v>
      </c>
    </row>
    <row r="1293" spans="1:6" ht="45" x14ac:dyDescent="0.25">
      <c r="A1293" s="49" t="str">
        <f t="shared" si="23"/>
        <v>Directeur général des services techniques des communes et des établissements publics de coopération intercommunale à fiscalité propre de 40 000 à 80 000 habitants 4e échelon</v>
      </c>
      <c r="B1293" s="37" t="str">
        <f>Filières!$A$42</f>
        <v>EMPLOI_FONCTIONNEL</v>
      </c>
      <c r="C1293" s="37" t="str">
        <f>Grades!$A$80</f>
        <v>Directeur_général_services_techniques_communes_établissements_publics_coopération_intercommunale_fiscalité_propre</v>
      </c>
      <c r="D1293" s="37" t="str">
        <f>Grades!$A$81</f>
        <v>Directeur général des services techniques des communes et des établissements publics de coopération intercommunale à fiscalité propre de 40 000 à 80 000 habitants</v>
      </c>
      <c r="E1293" s="36" t="s">
        <v>187</v>
      </c>
      <c r="F1293" s="51">
        <v>711</v>
      </c>
    </row>
    <row r="1294" spans="1:6" ht="45" x14ac:dyDescent="0.25">
      <c r="A1294" s="49" t="str">
        <f t="shared" si="23"/>
        <v>Directeur général des services techniques des communes et des établissements publics de coopération intercommunale à fiscalité propre de 40 000 à 80 000 habitants 3e échelon</v>
      </c>
      <c r="B1294" s="37" t="str">
        <f>Filières!$A$42</f>
        <v>EMPLOI_FONCTIONNEL</v>
      </c>
      <c r="C1294" s="37" t="str">
        <f>Grades!$A$80</f>
        <v>Directeur_général_services_techniques_communes_établissements_publics_coopération_intercommunale_fiscalité_propre</v>
      </c>
      <c r="D1294" s="37" t="str">
        <f>Grades!$A$81</f>
        <v>Directeur général des services techniques des communes et des établissements publics de coopération intercommunale à fiscalité propre de 40 000 à 80 000 habitants</v>
      </c>
      <c r="E1294" s="36" t="s">
        <v>188</v>
      </c>
      <c r="F1294" s="51">
        <v>661</v>
      </c>
    </row>
    <row r="1295" spans="1:6" ht="45" x14ac:dyDescent="0.25">
      <c r="A1295" s="49" t="str">
        <f t="shared" si="23"/>
        <v>Directeur général des services techniques des communes et des établissements publics de coopération intercommunale à fiscalité propre de 40 000 à 80 000 habitants 2e échelon</v>
      </c>
      <c r="B1295" s="37" t="str">
        <f>Filières!$A$42</f>
        <v>EMPLOI_FONCTIONNEL</v>
      </c>
      <c r="C1295" s="37" t="str">
        <f>Grades!$A$80</f>
        <v>Directeur_général_services_techniques_communes_établissements_publics_coopération_intercommunale_fiscalité_propre</v>
      </c>
      <c r="D1295" s="37" t="str">
        <f>Grades!$A$81</f>
        <v>Directeur général des services techniques des communes et des établissements publics de coopération intercommunale à fiscalité propre de 40 000 à 80 000 habitants</v>
      </c>
      <c r="E1295" s="36" t="s">
        <v>189</v>
      </c>
      <c r="F1295" s="51">
        <v>612</v>
      </c>
    </row>
    <row r="1296" spans="1:6" ht="45" x14ac:dyDescent="0.25">
      <c r="A1296" s="49" t="str">
        <f t="shared" si="23"/>
        <v>Directeur général des services techniques des communes et des établissements publics de coopération intercommunale à fiscalité propre de 40 000 à 80 000 habitants 1er échelon</v>
      </c>
      <c r="B1296" s="37" t="str">
        <f>Filières!$A$42</f>
        <v>EMPLOI_FONCTIONNEL</v>
      </c>
      <c r="C1296" s="37" t="str">
        <f>Grades!$A$80</f>
        <v>Directeur_général_services_techniques_communes_établissements_publics_coopération_intercommunale_fiscalité_propre</v>
      </c>
      <c r="D1296" s="37" t="str">
        <f>Grades!$A$81</f>
        <v>Directeur général des services techniques des communes et des établissements publics de coopération intercommunale à fiscalité propre de 40 000 à 80 000 habitants</v>
      </c>
      <c r="E1296" s="36" t="s">
        <v>190</v>
      </c>
      <c r="F1296" s="51">
        <v>562</v>
      </c>
    </row>
    <row r="1297" spans="1:6" ht="45" x14ac:dyDescent="0.25">
      <c r="A1297" s="49" t="str">
        <f t="shared" si="23"/>
        <v>Directeur général des services techniques des communes et des établissements publics de coopération intercommunale à fiscalité propre de 80 000 à 150 000 habitants 9e échelon</v>
      </c>
      <c r="B1297" s="37" t="str">
        <f>Filières!$A$42</f>
        <v>EMPLOI_FONCTIONNEL</v>
      </c>
      <c r="C1297" s="37" t="str">
        <f>Grades!$A$80</f>
        <v>Directeur_général_services_techniques_communes_établissements_publics_coopération_intercommunale_fiscalité_propre</v>
      </c>
      <c r="D1297" s="37" t="str">
        <f>Grades!$A$82</f>
        <v>Directeur général des services techniques des communes et des établissements publics de coopération intercommunale à fiscalité propre de 80 000 à 150 000 habitants</v>
      </c>
      <c r="E1297" s="36" t="s">
        <v>182</v>
      </c>
      <c r="F1297" s="51" t="s">
        <v>278</v>
      </c>
    </row>
    <row r="1298" spans="1:6" ht="45" x14ac:dyDescent="0.25">
      <c r="A1298" s="49" t="str">
        <f t="shared" si="23"/>
        <v>Directeur général des services techniques des communes et des établissements publics de coopération intercommunale à fiscalité propre de 80 000 à 150 000 habitants 8e échelon</v>
      </c>
      <c r="B1298" s="37" t="str">
        <f>Filières!$A$42</f>
        <v>EMPLOI_FONCTIONNEL</v>
      </c>
      <c r="C1298" s="37" t="str">
        <f>Grades!$A$80</f>
        <v>Directeur_général_services_techniques_communes_établissements_publics_coopération_intercommunale_fiscalité_propre</v>
      </c>
      <c r="D1298" s="37" t="str">
        <f>Grades!$A$82</f>
        <v>Directeur général des services techniques des communes et des établissements publics de coopération intercommunale à fiscalité propre de 80 000 à 150 000 habitants</v>
      </c>
      <c r="E1298" s="36" t="s">
        <v>183</v>
      </c>
      <c r="F1298" s="51">
        <v>1027</v>
      </c>
    </row>
    <row r="1299" spans="1:6" ht="45" x14ac:dyDescent="0.25">
      <c r="A1299" s="49" t="str">
        <f t="shared" si="23"/>
        <v>Directeur général des services techniques des communes et des établissements publics de coopération intercommunale à fiscalité propre de 80 000 à 150 000 habitants 7e échelon</v>
      </c>
      <c r="B1299" s="37" t="str">
        <f>Filières!$A$42</f>
        <v>EMPLOI_FONCTIONNEL</v>
      </c>
      <c r="C1299" s="37" t="str">
        <f>Grades!$A$80</f>
        <v>Directeur_général_services_techniques_communes_établissements_publics_coopération_intercommunale_fiscalité_propre</v>
      </c>
      <c r="D1299" s="37" t="str">
        <f>Grades!$A$82</f>
        <v>Directeur général des services techniques des communes et des établissements publics de coopération intercommunale à fiscalité propre de 80 000 à 150 000 habitants</v>
      </c>
      <c r="E1299" s="36" t="s">
        <v>184</v>
      </c>
      <c r="F1299" s="51">
        <v>994</v>
      </c>
    </row>
    <row r="1300" spans="1:6" ht="45" x14ac:dyDescent="0.25">
      <c r="A1300" s="49" t="str">
        <f t="shared" si="23"/>
        <v>Directeur général des services techniques des communes et des établissements publics de coopération intercommunale à fiscalité propre de 80 000 à 150 000 habitants 6e échelon</v>
      </c>
      <c r="B1300" s="37" t="str">
        <f>Filières!$A$42</f>
        <v>EMPLOI_FONCTIONNEL</v>
      </c>
      <c r="C1300" s="37" t="str">
        <f>Grades!$A$80</f>
        <v>Directeur_général_services_techniques_communes_établissements_publics_coopération_intercommunale_fiscalité_propre</v>
      </c>
      <c r="D1300" s="37" t="str">
        <f>Grades!$A$82</f>
        <v>Directeur général des services techniques des communes et des établissements publics de coopération intercommunale à fiscalité propre de 80 000 à 150 000 habitants</v>
      </c>
      <c r="E1300" s="36" t="s">
        <v>185</v>
      </c>
      <c r="F1300" s="51">
        <v>941</v>
      </c>
    </row>
    <row r="1301" spans="1:6" ht="45" x14ac:dyDescent="0.25">
      <c r="A1301" s="49" t="str">
        <f t="shared" si="23"/>
        <v>Directeur général des services techniques des communes et des établissements publics de coopération intercommunale à fiscalité propre de 80 000 à 150 000 habitants 5e échelon</v>
      </c>
      <c r="B1301" s="37" t="str">
        <f>Filières!$A$42</f>
        <v>EMPLOI_FONCTIONNEL</v>
      </c>
      <c r="C1301" s="37" t="str">
        <f>Grades!$A$80</f>
        <v>Directeur_général_services_techniques_communes_établissements_publics_coopération_intercommunale_fiscalité_propre</v>
      </c>
      <c r="D1301" s="37" t="str">
        <f>Grades!$A$82</f>
        <v>Directeur général des services techniques des communes et des établissements publics de coopération intercommunale à fiscalité propre de 80 000 à 150 000 habitants</v>
      </c>
      <c r="E1301" s="36" t="s">
        <v>186</v>
      </c>
      <c r="F1301" s="51">
        <v>894</v>
      </c>
    </row>
    <row r="1302" spans="1:6" ht="45" x14ac:dyDescent="0.25">
      <c r="A1302" s="49" t="str">
        <f t="shared" si="23"/>
        <v>Directeur général des services techniques des communes et des établissements publics de coopération intercommunale à fiscalité propre de 80 000 à 150 000 habitants 4e échelon</v>
      </c>
      <c r="B1302" s="37" t="str">
        <f>Filières!$A$42</f>
        <v>EMPLOI_FONCTIONNEL</v>
      </c>
      <c r="C1302" s="37" t="str">
        <f>Grades!$A$80</f>
        <v>Directeur_général_services_techniques_communes_établissements_publics_coopération_intercommunale_fiscalité_propre</v>
      </c>
      <c r="D1302" s="37" t="str">
        <f>Grades!$A$82</f>
        <v>Directeur général des services techniques des communes et des établissements publics de coopération intercommunale à fiscalité propre de 80 000 à 150 000 habitants</v>
      </c>
      <c r="E1302" s="36" t="s">
        <v>187</v>
      </c>
      <c r="F1302" s="51">
        <v>845</v>
      </c>
    </row>
    <row r="1303" spans="1:6" ht="45" x14ac:dyDescent="0.25">
      <c r="A1303" s="49" t="str">
        <f t="shared" si="23"/>
        <v>Directeur général des services techniques des communes et des établissements publics de coopération intercommunale à fiscalité propre de 80 000 à 150 000 habitants 3e échelon</v>
      </c>
      <c r="B1303" s="37" t="str">
        <f>Filières!$A$42</f>
        <v>EMPLOI_FONCTIONNEL</v>
      </c>
      <c r="C1303" s="37" t="str">
        <f>Grades!$A$80</f>
        <v>Directeur_général_services_techniques_communes_établissements_publics_coopération_intercommunale_fiscalité_propre</v>
      </c>
      <c r="D1303" s="37" t="str">
        <f>Grades!$A$82</f>
        <v>Directeur général des services techniques des communes et des établissements publics de coopération intercommunale à fiscalité propre de 80 000 à 150 000 habitants</v>
      </c>
      <c r="E1303" s="36" t="s">
        <v>188</v>
      </c>
      <c r="F1303" s="51">
        <v>792</v>
      </c>
    </row>
    <row r="1304" spans="1:6" ht="45" x14ac:dyDescent="0.25">
      <c r="A1304" s="49" t="str">
        <f t="shared" si="23"/>
        <v>Directeur général des services techniques des communes et des établissements publics de coopération intercommunale à fiscalité propre de 80 000 à 150 000 habitants 2e échelon</v>
      </c>
      <c r="B1304" s="37" t="str">
        <f>Filières!$A$42</f>
        <v>EMPLOI_FONCTIONNEL</v>
      </c>
      <c r="C1304" s="37" t="str">
        <f>Grades!$A$80</f>
        <v>Directeur_général_services_techniques_communes_établissements_publics_coopération_intercommunale_fiscalité_propre</v>
      </c>
      <c r="D1304" s="37" t="str">
        <f>Grades!$A$82</f>
        <v>Directeur général des services techniques des communes et des établissements publics de coopération intercommunale à fiscalité propre de 80 000 à 150 000 habitants</v>
      </c>
      <c r="E1304" s="36" t="s">
        <v>189</v>
      </c>
      <c r="F1304" s="51">
        <v>742</v>
      </c>
    </row>
    <row r="1305" spans="1:6" ht="45" x14ac:dyDescent="0.25">
      <c r="A1305" s="49" t="str">
        <f t="shared" si="23"/>
        <v>Directeur général des services techniques des communes et des établissements publics de coopération intercommunale à fiscalité propre de 80 000 à 150 000 habitants 1er échelon</v>
      </c>
      <c r="B1305" s="37" t="str">
        <f>Filières!$A$42</f>
        <v>EMPLOI_FONCTIONNEL</v>
      </c>
      <c r="C1305" s="37" t="str">
        <f>Grades!$A$80</f>
        <v>Directeur_général_services_techniques_communes_établissements_publics_coopération_intercommunale_fiscalité_propre</v>
      </c>
      <c r="D1305" s="37" t="str">
        <f>Grades!$A$82</f>
        <v>Directeur général des services techniques des communes et des établissements publics de coopération intercommunale à fiscalité propre de 80 000 à 150 000 habitants</v>
      </c>
      <c r="E1305" s="36" t="s">
        <v>190</v>
      </c>
      <c r="F1305" s="51">
        <v>696</v>
      </c>
    </row>
    <row r="1306" spans="1:6" ht="45" x14ac:dyDescent="0.25">
      <c r="A1306" s="49" t="str">
        <f t="shared" si="23"/>
        <v>Directeur général des services techniques des communes et des établissements publics de coopération intercommunale à fiscalité propre de 150 000 à 400 000 habitants 8e échelon</v>
      </c>
      <c r="B1306" s="37" t="str">
        <f>Filières!$A$42</f>
        <v>EMPLOI_FONCTIONNEL</v>
      </c>
      <c r="C1306" s="37" t="str">
        <f>Grades!$A$80</f>
        <v>Directeur_général_services_techniques_communes_établissements_publics_coopération_intercommunale_fiscalité_propre</v>
      </c>
      <c r="D1306" s="37" t="str">
        <f>Grades!$A$83</f>
        <v>Directeur général des services techniques des communes et des établissements publics de coopération intercommunale à fiscalité propre de 150 000 à 400 000 habitants</v>
      </c>
      <c r="E1306" s="36" t="s">
        <v>183</v>
      </c>
      <c r="F1306" s="51" t="s">
        <v>277</v>
      </c>
    </row>
    <row r="1307" spans="1:6" ht="45" x14ac:dyDescent="0.25">
      <c r="A1307" s="49" t="str">
        <f t="shared" si="23"/>
        <v>Directeur général des services techniques des communes et des établissements publics de coopération intercommunale à fiscalité propre de 150 000 à 400 000 habitants 7e échelon</v>
      </c>
      <c r="B1307" s="37" t="str">
        <f>Filières!$A$42</f>
        <v>EMPLOI_FONCTIONNEL</v>
      </c>
      <c r="C1307" s="37" t="str">
        <f>Grades!$A$80</f>
        <v>Directeur_général_services_techniques_communes_établissements_publics_coopération_intercommunale_fiscalité_propre</v>
      </c>
      <c r="D1307" s="37" t="str">
        <f>Grades!$A$83</f>
        <v>Directeur général des services techniques des communes et des établissements publics de coopération intercommunale à fiscalité propre de 150 000 à 400 000 habitants</v>
      </c>
      <c r="E1307" s="36" t="s">
        <v>184</v>
      </c>
      <c r="F1307" s="51" t="s">
        <v>278</v>
      </c>
    </row>
    <row r="1308" spans="1:6" ht="45" x14ac:dyDescent="0.25">
      <c r="A1308" s="49" t="str">
        <f t="shared" si="23"/>
        <v>Directeur général des services techniques des communes et des établissements publics de coopération intercommunale à fiscalité propre de 150 000 à 400 000 habitants 6e échelon</v>
      </c>
      <c r="B1308" s="37" t="str">
        <f>Filières!$A$42</f>
        <v>EMPLOI_FONCTIONNEL</v>
      </c>
      <c r="C1308" s="37" t="str">
        <f>Grades!$A$80</f>
        <v>Directeur_général_services_techniques_communes_établissements_publics_coopération_intercommunale_fiscalité_propre</v>
      </c>
      <c r="D1308" s="37" t="str">
        <f>Grades!$A$83</f>
        <v>Directeur général des services techniques des communes et des établissements publics de coopération intercommunale à fiscalité propre de 150 000 à 400 000 habitants</v>
      </c>
      <c r="E1308" s="36" t="s">
        <v>185</v>
      </c>
      <c r="F1308" s="51">
        <v>1027</v>
      </c>
    </row>
    <row r="1309" spans="1:6" ht="45" x14ac:dyDescent="0.25">
      <c r="A1309" s="49" t="str">
        <f t="shared" si="23"/>
        <v>Directeur général des services techniques des communes et des établissements publics de coopération intercommunale à fiscalité propre de 150 000 à 400 000 habitants 5e échelon</v>
      </c>
      <c r="B1309" s="37" t="str">
        <f>Filières!$A$42</f>
        <v>EMPLOI_FONCTIONNEL</v>
      </c>
      <c r="C1309" s="37" t="str">
        <f>Grades!$A$80</f>
        <v>Directeur_général_services_techniques_communes_établissements_publics_coopération_intercommunale_fiscalité_propre</v>
      </c>
      <c r="D1309" s="37" t="str">
        <f>Grades!$A$83</f>
        <v>Directeur général des services techniques des communes et des établissements publics de coopération intercommunale à fiscalité propre de 150 000 à 400 000 habitants</v>
      </c>
      <c r="E1309" s="36" t="s">
        <v>186</v>
      </c>
      <c r="F1309" s="51">
        <v>977</v>
      </c>
    </row>
    <row r="1310" spans="1:6" ht="45" x14ac:dyDescent="0.25">
      <c r="A1310" s="49" t="str">
        <f t="shared" si="23"/>
        <v>Directeur général des services techniques des communes et des établissements publics de coopération intercommunale à fiscalité propre de 150 000 à 400 000 habitants 4e échelon</v>
      </c>
      <c r="B1310" s="37" t="str">
        <f>Filières!$A$42</f>
        <v>EMPLOI_FONCTIONNEL</v>
      </c>
      <c r="C1310" s="37" t="str">
        <f>Grades!$A$80</f>
        <v>Directeur_général_services_techniques_communes_établissements_publics_coopération_intercommunale_fiscalité_propre</v>
      </c>
      <c r="D1310" s="37" t="str">
        <f>Grades!$A$83</f>
        <v>Directeur général des services techniques des communes et des établissements publics de coopération intercommunale à fiscalité propre de 150 000 à 400 000 habitants</v>
      </c>
      <c r="E1310" s="36" t="s">
        <v>187</v>
      </c>
      <c r="F1310" s="51">
        <v>934</v>
      </c>
    </row>
    <row r="1311" spans="1:6" ht="45" x14ac:dyDescent="0.25">
      <c r="A1311" s="49" t="str">
        <f t="shared" si="23"/>
        <v>Directeur général des services techniques des communes et des établissements publics de coopération intercommunale à fiscalité propre de 150 000 à 400 000 habitants 3e échelon</v>
      </c>
      <c r="B1311" s="37" t="str">
        <f>Filières!$A$42</f>
        <v>EMPLOI_FONCTIONNEL</v>
      </c>
      <c r="C1311" s="37" t="str">
        <f>Grades!$A$80</f>
        <v>Directeur_général_services_techniques_communes_établissements_publics_coopération_intercommunale_fiscalité_propre</v>
      </c>
      <c r="D1311" s="37" t="str">
        <f>Grades!$A$83</f>
        <v>Directeur général des services techniques des communes et des établissements publics de coopération intercommunale à fiscalité propre de 150 000 à 400 000 habitants</v>
      </c>
      <c r="E1311" s="36" t="s">
        <v>188</v>
      </c>
      <c r="F1311" s="51">
        <v>883</v>
      </c>
    </row>
    <row r="1312" spans="1:6" ht="45" x14ac:dyDescent="0.25">
      <c r="A1312" s="49" t="str">
        <f t="shared" si="23"/>
        <v>Directeur général des services techniques des communes et des établissements publics de coopération intercommunale à fiscalité propre de 150 000 à 400 000 habitants 2e échelon</v>
      </c>
      <c r="B1312" s="37" t="str">
        <f>Filières!$A$42</f>
        <v>EMPLOI_FONCTIONNEL</v>
      </c>
      <c r="C1312" s="37" t="str">
        <f>Grades!$A$80</f>
        <v>Directeur_général_services_techniques_communes_établissements_publics_coopération_intercommunale_fiscalité_propre</v>
      </c>
      <c r="D1312" s="37" t="str">
        <f>Grades!$A$83</f>
        <v>Directeur général des services techniques des communes et des établissements publics de coopération intercommunale à fiscalité propre de 150 000 à 400 000 habitants</v>
      </c>
      <c r="E1312" s="36" t="s">
        <v>189</v>
      </c>
      <c r="F1312" s="51">
        <v>843</v>
      </c>
    </row>
    <row r="1313" spans="1:6" ht="45" x14ac:dyDescent="0.25">
      <c r="A1313" s="49" t="str">
        <f t="shared" si="23"/>
        <v>Directeur général des services techniques des communes et des établissements publics de coopération intercommunale à fiscalité propre de 150 000 à 400 000 habitants 1er échelon</v>
      </c>
      <c r="B1313" s="37" t="str">
        <f>Filières!$A$42</f>
        <v>EMPLOI_FONCTIONNEL</v>
      </c>
      <c r="C1313" s="37" t="str">
        <f>Grades!$A$80</f>
        <v>Directeur_général_services_techniques_communes_établissements_publics_coopération_intercommunale_fiscalité_propre</v>
      </c>
      <c r="D1313" s="37" t="str">
        <f>Grades!$A$83</f>
        <v>Directeur général des services techniques des communes et des établissements publics de coopération intercommunale à fiscalité propre de 150 000 à 400 000 habitants</v>
      </c>
      <c r="E1313" s="36" t="s">
        <v>190</v>
      </c>
      <c r="F1313" s="51">
        <v>790</v>
      </c>
    </row>
    <row r="1314" spans="1:6" ht="45" x14ac:dyDescent="0.25">
      <c r="A1314" s="49" t="str">
        <f t="shared" si="23"/>
        <v>Directeur général des services techniques des communes et des établissements publics de coopération intercommunale à fiscalité propre de plus de 400 000 habitants 5e échelon</v>
      </c>
      <c r="B1314" s="37" t="str">
        <f>Filières!$A$42</f>
        <v>EMPLOI_FONCTIONNEL</v>
      </c>
      <c r="C1314" s="37" t="str">
        <f>Grades!$A$80</f>
        <v>Directeur_général_services_techniques_communes_établissements_publics_coopération_intercommunale_fiscalité_propre</v>
      </c>
      <c r="D1314" s="37" t="str">
        <f>Grades!$A$84</f>
        <v>Directeur général des services techniques des communes et des établissements publics de coopération intercommunale à fiscalité propre de plus de 400 000 habitants</v>
      </c>
      <c r="E1314" s="36" t="s">
        <v>186</v>
      </c>
      <c r="F1314" s="51" t="s">
        <v>280</v>
      </c>
    </row>
    <row r="1315" spans="1:6" ht="45" x14ac:dyDescent="0.25">
      <c r="A1315" s="49" t="str">
        <f t="shared" si="23"/>
        <v>Directeur général des services techniques des communes et des établissements publics de coopération intercommunale à fiscalité propre de plus de 400 000 habitants 4e échelon</v>
      </c>
      <c r="B1315" s="37" t="str">
        <f>Filières!$A$42</f>
        <v>EMPLOI_FONCTIONNEL</v>
      </c>
      <c r="C1315" s="37" t="str">
        <f>Grades!$A$80</f>
        <v>Directeur_général_services_techniques_communes_établissements_publics_coopération_intercommunale_fiscalité_propre</v>
      </c>
      <c r="D1315" s="37" t="str">
        <f>Grades!$A$84</f>
        <v>Directeur général des services techniques des communes et des établissements publics de coopération intercommunale à fiscalité propre de plus de 400 000 habitants</v>
      </c>
      <c r="E1315" s="36" t="s">
        <v>187</v>
      </c>
      <c r="F1315" s="51" t="s">
        <v>277</v>
      </c>
    </row>
    <row r="1316" spans="1:6" ht="45" x14ac:dyDescent="0.25">
      <c r="A1316" s="49" t="str">
        <f t="shared" si="23"/>
        <v>Directeur général des services techniques des communes et des établissements publics de coopération intercommunale à fiscalité propre de plus de 400 000 habitants 3e échelon</v>
      </c>
      <c r="B1316" s="37" t="str">
        <f>Filières!$A$42</f>
        <v>EMPLOI_FONCTIONNEL</v>
      </c>
      <c r="C1316" s="37" t="str">
        <f>Grades!$A$80</f>
        <v>Directeur_général_services_techniques_communes_établissements_publics_coopération_intercommunale_fiscalité_propre</v>
      </c>
      <c r="D1316" s="37" t="str">
        <f>Grades!$A$84</f>
        <v>Directeur général des services techniques des communes et des établissements publics de coopération intercommunale à fiscalité propre de plus de 400 000 habitants</v>
      </c>
      <c r="E1316" s="36" t="s">
        <v>188</v>
      </c>
      <c r="F1316" s="51" t="s">
        <v>278</v>
      </c>
    </row>
    <row r="1317" spans="1:6" ht="45" x14ac:dyDescent="0.25">
      <c r="A1317" s="49" t="str">
        <f t="shared" si="23"/>
        <v>Directeur général des services techniques des communes et des établissements publics de coopération intercommunale à fiscalité propre de plus de 400 000 habitants 2e échelon</v>
      </c>
      <c r="B1317" s="37" t="str">
        <f>Filières!$A$42</f>
        <v>EMPLOI_FONCTIONNEL</v>
      </c>
      <c r="C1317" s="37" t="str">
        <f>Grades!$A$80</f>
        <v>Directeur_général_services_techniques_communes_établissements_publics_coopération_intercommunale_fiscalité_propre</v>
      </c>
      <c r="D1317" s="37" t="str">
        <f>Grades!$A$84</f>
        <v>Directeur général des services techniques des communes et des établissements publics de coopération intercommunale à fiscalité propre de plus de 400 000 habitants</v>
      </c>
      <c r="E1317" s="36" t="s">
        <v>189</v>
      </c>
      <c r="F1317" s="51">
        <v>1027</v>
      </c>
    </row>
    <row r="1318" spans="1:6" ht="45" x14ac:dyDescent="0.25">
      <c r="A1318" s="49" t="str">
        <f t="shared" si="23"/>
        <v>Directeur général des services techniques des communes et des établissements publics de coopération intercommunale à fiscalité propre de plus de 400 000 habitants 1er échelon</v>
      </c>
      <c r="B1318" s="37" t="str">
        <f>Filières!$A$42</f>
        <v>EMPLOI_FONCTIONNEL</v>
      </c>
      <c r="C1318" s="37" t="str">
        <f>Grades!$A$80</f>
        <v>Directeur_général_services_techniques_communes_établissements_publics_coopération_intercommunale_fiscalité_propre</v>
      </c>
      <c r="D1318" s="37" t="str">
        <f>Grades!$A$84</f>
        <v>Directeur général des services techniques des communes et des établissements publics de coopération intercommunale à fiscalité propre de plus de 400 000 habitants</v>
      </c>
      <c r="E1318" s="36" t="s">
        <v>190</v>
      </c>
      <c r="F1318" s="51">
        <v>912</v>
      </c>
    </row>
    <row r="1319" spans="1:6" ht="60" x14ac:dyDescent="0.25">
      <c r="A1319" s="49" t="str">
        <f t="shared" si="23"/>
        <v>Directeur des services techniques des communes et directeur général des établissements publics de coopération intercommunale à fiscalité propre de 10 000 à 20 000 habitants 11e échelon</v>
      </c>
      <c r="B1319" s="37" t="str">
        <f>Filières!$A$42</f>
        <v>EMPLOI_FONCTIONNEL</v>
      </c>
      <c r="C1319" s="37" t="str">
        <f>Grades!$C$80</f>
        <v>Directeur_services_techniques_communes_directeur_général_établissements_publics_coopération_intercommunale_fiscalité_propre</v>
      </c>
      <c r="D1319" s="37" t="str">
        <f>Grades!$C$81</f>
        <v>Directeur des services techniques des communes et directeur général des établissements publics de coopération intercommunale à fiscalité propre de 10 000 à 20 000 habitants</v>
      </c>
      <c r="E1319" s="36" t="s">
        <v>180</v>
      </c>
      <c r="F1319" s="36">
        <v>913</v>
      </c>
    </row>
    <row r="1320" spans="1:6" ht="60" x14ac:dyDescent="0.25">
      <c r="A1320" s="49" t="str">
        <f t="shared" si="23"/>
        <v>Directeur des services techniques des communes et directeur général des établissements publics de coopération intercommunale à fiscalité propre de 10 000 à 20 000 habitants 10e échelon</v>
      </c>
      <c r="B1320" s="37" t="str">
        <f>Filières!$A$42</f>
        <v>EMPLOI_FONCTIONNEL</v>
      </c>
      <c r="C1320" s="37" t="str">
        <f>Grades!$C$80</f>
        <v>Directeur_services_techniques_communes_directeur_général_établissements_publics_coopération_intercommunale_fiscalité_propre</v>
      </c>
      <c r="D1320" s="37" t="str">
        <f>Grades!$C$81</f>
        <v>Directeur des services techniques des communes et directeur général des établissements publics de coopération intercommunale à fiscalité propre de 10 000 à 20 000 habitants</v>
      </c>
      <c r="E1320" s="36" t="s">
        <v>181</v>
      </c>
      <c r="F1320" s="36">
        <v>883</v>
      </c>
    </row>
    <row r="1321" spans="1:6" ht="60" x14ac:dyDescent="0.25">
      <c r="A1321" s="49" t="str">
        <f t="shared" si="23"/>
        <v>Directeur des services techniques des communes et directeur général des établissements publics de coopération intercommunale à fiscalité propre de 10 000 à 20 000 habitants 9e échelon</v>
      </c>
      <c r="B1321" s="37" t="str">
        <f>Filières!$A$42</f>
        <v>EMPLOI_FONCTIONNEL</v>
      </c>
      <c r="C1321" s="37" t="str">
        <f>Grades!$C$80</f>
        <v>Directeur_services_techniques_communes_directeur_général_établissements_publics_coopération_intercommunale_fiscalité_propre</v>
      </c>
      <c r="D1321" s="37" t="str">
        <f>Grades!$C$81</f>
        <v>Directeur des services techniques des communes et directeur général des établissements publics de coopération intercommunale à fiscalité propre de 10 000 à 20 000 habitants</v>
      </c>
      <c r="E1321" s="36" t="s">
        <v>182</v>
      </c>
      <c r="F1321" s="51">
        <v>833</v>
      </c>
    </row>
    <row r="1322" spans="1:6" ht="60" x14ac:dyDescent="0.25">
      <c r="A1322" s="49" t="str">
        <f t="shared" si="23"/>
        <v>Directeur des services techniques des communes et directeur général des établissements publics de coopération intercommunale à fiscalité propre de 10 000 à 20 000 habitants 8e échelon</v>
      </c>
      <c r="B1322" s="37" t="str">
        <f>Filières!$A$42</f>
        <v>EMPLOI_FONCTIONNEL</v>
      </c>
      <c r="C1322" s="37" t="str">
        <f>Grades!$C$80</f>
        <v>Directeur_services_techniques_communes_directeur_général_établissements_publics_coopération_intercommunale_fiscalité_propre</v>
      </c>
      <c r="D1322" s="37" t="str">
        <f>Grades!$C$81</f>
        <v>Directeur des services techniques des communes et directeur général des établissements publics de coopération intercommunale à fiscalité propre de 10 000 à 20 000 habitants</v>
      </c>
      <c r="E1322" s="36" t="s">
        <v>183</v>
      </c>
      <c r="F1322" s="51">
        <v>792</v>
      </c>
    </row>
    <row r="1323" spans="1:6" ht="60" x14ac:dyDescent="0.25">
      <c r="A1323" s="49" t="str">
        <f t="shared" si="23"/>
        <v>Directeur des services techniques des communes et directeur général des établissements publics de coopération intercommunale à fiscalité propre de 10 000 à 20 000 habitants 7e échelon</v>
      </c>
      <c r="B1323" s="37" t="str">
        <f>Filières!$A$42</f>
        <v>EMPLOI_FONCTIONNEL</v>
      </c>
      <c r="C1323" s="37" t="str">
        <f>Grades!$C$80</f>
        <v>Directeur_services_techniques_communes_directeur_général_établissements_publics_coopération_intercommunale_fiscalité_propre</v>
      </c>
      <c r="D1323" s="37" t="str">
        <f>Grades!$C$81</f>
        <v>Directeur des services techniques des communes et directeur général des établissements publics de coopération intercommunale à fiscalité propre de 10 000 à 20 000 habitants</v>
      </c>
      <c r="E1323" s="36" t="s">
        <v>184</v>
      </c>
      <c r="F1323" s="51">
        <v>746</v>
      </c>
    </row>
    <row r="1324" spans="1:6" ht="60" x14ac:dyDescent="0.25">
      <c r="A1324" s="49" t="str">
        <f t="shared" si="23"/>
        <v>Directeur des services techniques des communes et directeur général des établissements publics de coopération intercommunale à fiscalité propre de 10 000 à 20 000 habitants 6e échelon</v>
      </c>
      <c r="B1324" s="37" t="str">
        <f>Filières!$A$42</f>
        <v>EMPLOI_FONCTIONNEL</v>
      </c>
      <c r="C1324" s="37" t="str">
        <f>Grades!$C$80</f>
        <v>Directeur_services_techniques_communes_directeur_général_établissements_publics_coopération_intercommunale_fiscalité_propre</v>
      </c>
      <c r="D1324" s="37" t="str">
        <f>Grades!$C$81</f>
        <v>Directeur des services techniques des communes et directeur général des établissements publics de coopération intercommunale à fiscalité propre de 10 000 à 20 000 habitants</v>
      </c>
      <c r="E1324" s="36" t="s">
        <v>185</v>
      </c>
      <c r="F1324" s="51">
        <v>701</v>
      </c>
    </row>
    <row r="1325" spans="1:6" ht="60" x14ac:dyDescent="0.25">
      <c r="A1325" s="49" t="str">
        <f t="shared" si="23"/>
        <v>Directeur des services techniques des communes et directeur général des établissements publics de coopération intercommunale à fiscalité propre de 10 000 à 20 000 habitants 5e échelon</v>
      </c>
      <c r="B1325" s="37" t="str">
        <f>Filières!$A$42</f>
        <v>EMPLOI_FONCTIONNEL</v>
      </c>
      <c r="C1325" s="37" t="str">
        <f>Grades!$C$80</f>
        <v>Directeur_services_techniques_communes_directeur_général_établissements_publics_coopération_intercommunale_fiscalité_propre</v>
      </c>
      <c r="D1325" s="37" t="str">
        <f>Grades!$C$81</f>
        <v>Directeur des services techniques des communes et directeur général des établissements publics de coopération intercommunale à fiscalité propre de 10 000 à 20 000 habitants</v>
      </c>
      <c r="E1325" s="36" t="s">
        <v>186</v>
      </c>
      <c r="F1325" s="51">
        <v>657</v>
      </c>
    </row>
    <row r="1326" spans="1:6" ht="60" x14ac:dyDescent="0.25">
      <c r="A1326" s="49" t="str">
        <f t="shared" si="23"/>
        <v>Directeur des services techniques des communes et directeur général des établissements publics de coopération intercommunale à fiscalité propre de 10 000 à 20 000 habitants 4e échelon</v>
      </c>
      <c r="B1326" s="37" t="str">
        <f>Filières!$A$42</f>
        <v>EMPLOI_FONCTIONNEL</v>
      </c>
      <c r="C1326" s="37" t="str">
        <f>Grades!$C$80</f>
        <v>Directeur_services_techniques_communes_directeur_général_établissements_publics_coopération_intercommunale_fiscalité_propre</v>
      </c>
      <c r="D1326" s="37" t="str">
        <f>Grades!$C$81</f>
        <v>Directeur des services techniques des communes et directeur général des établissements publics de coopération intercommunale à fiscalité propre de 10 000 à 20 000 habitants</v>
      </c>
      <c r="E1326" s="36" t="s">
        <v>187</v>
      </c>
      <c r="F1326" s="51">
        <v>612</v>
      </c>
    </row>
    <row r="1327" spans="1:6" ht="60" x14ac:dyDescent="0.25">
      <c r="A1327" s="49" t="str">
        <f t="shared" si="23"/>
        <v>Directeur des services techniques des communes et directeur général des établissements publics de coopération intercommunale à fiscalité propre de 10 000 à 20 000 habitants 3e échelon</v>
      </c>
      <c r="B1327" s="37" t="str">
        <f>Filières!$A$42</f>
        <v>EMPLOI_FONCTIONNEL</v>
      </c>
      <c r="C1327" s="37" t="str">
        <f>Grades!$C$80</f>
        <v>Directeur_services_techniques_communes_directeur_général_établissements_publics_coopération_intercommunale_fiscalité_propre</v>
      </c>
      <c r="D1327" s="37" t="str">
        <f>Grades!$C$81</f>
        <v>Directeur des services techniques des communes et directeur général des établissements publics de coopération intercommunale à fiscalité propre de 10 000 à 20 000 habitants</v>
      </c>
      <c r="E1327" s="36" t="s">
        <v>188</v>
      </c>
      <c r="F1327" s="51">
        <v>567</v>
      </c>
    </row>
    <row r="1328" spans="1:6" ht="60" x14ac:dyDescent="0.25">
      <c r="A1328" s="49" t="str">
        <f t="shared" si="23"/>
        <v>Directeur des services techniques des communes et directeur général des établissements publics de coopération intercommunale à fiscalité propre de 10 000 à 20 000 habitants 2e échelon</v>
      </c>
      <c r="B1328" s="37" t="str">
        <f>Filières!$A$42</f>
        <v>EMPLOI_FONCTIONNEL</v>
      </c>
      <c r="C1328" s="37" t="str">
        <f>Grades!$C$80</f>
        <v>Directeur_services_techniques_communes_directeur_général_établissements_publics_coopération_intercommunale_fiscalité_propre</v>
      </c>
      <c r="D1328" s="37" t="str">
        <f>Grades!$C$81</f>
        <v>Directeur des services techniques des communes et directeur général des établissements publics de coopération intercommunale à fiscalité propre de 10 000 à 20 000 habitants</v>
      </c>
      <c r="E1328" s="36" t="s">
        <v>189</v>
      </c>
      <c r="F1328" s="51">
        <v>532</v>
      </c>
    </row>
    <row r="1329" spans="1:6" ht="60" x14ac:dyDescent="0.25">
      <c r="A1329" s="49" t="str">
        <f t="shared" si="23"/>
        <v>Directeur des services techniques des communes et directeur général des établissements publics de coopération intercommunale à fiscalité propre de 10 000 à 20 000 habitants 1er échelon</v>
      </c>
      <c r="B1329" s="37" t="str">
        <f>Filières!$A$42</f>
        <v>EMPLOI_FONCTIONNEL</v>
      </c>
      <c r="C1329" s="37" t="str">
        <f>Grades!$C$80</f>
        <v>Directeur_services_techniques_communes_directeur_général_établissements_publics_coopération_intercommunale_fiscalité_propre</v>
      </c>
      <c r="D1329" s="37" t="str">
        <f>Grades!$C$81</f>
        <v>Directeur des services techniques des communes et directeur général des établissements publics de coopération intercommunale à fiscalité propre de 10 000 à 20 000 habitants</v>
      </c>
      <c r="E1329" s="36" t="s">
        <v>190</v>
      </c>
      <c r="F1329" s="51">
        <v>461</v>
      </c>
    </row>
    <row r="1330" spans="1:6" ht="60" x14ac:dyDescent="0.25">
      <c r="A1330" s="49" t="str">
        <f t="shared" si="23"/>
        <v>Directeur des services techniques des communes et directeur général des établissements publics de coopération intercommunale à fiscalité propre de 20 000 à 40 000 habitants 11e échelon</v>
      </c>
      <c r="B1330" s="37" t="str">
        <f>Filières!$A$42</f>
        <v>EMPLOI_FONCTIONNEL</v>
      </c>
      <c r="C1330" s="37" t="str">
        <f>Grades!$C$80</f>
        <v>Directeur_services_techniques_communes_directeur_général_établissements_publics_coopération_intercommunale_fiscalité_propre</v>
      </c>
      <c r="D1330" s="37" t="str">
        <f>Grades!$C$82</f>
        <v>Directeur des services techniques des communes et directeur général des établissements publics de coopération intercommunale à fiscalité propre de 20 000 à 40 000 habitants</v>
      </c>
      <c r="E1330" s="36" t="s">
        <v>180</v>
      </c>
      <c r="F1330" s="36">
        <v>978</v>
      </c>
    </row>
    <row r="1331" spans="1:6" ht="60" x14ac:dyDescent="0.25">
      <c r="A1331" s="49" t="str">
        <f t="shared" si="23"/>
        <v>Directeur des services techniques des communes et directeur général des établissements publics de coopération intercommunale à fiscalité propre de 20 000 à 40 000 habitants 10e échelon</v>
      </c>
      <c r="B1331" s="37" t="str">
        <f>Filières!$A$42</f>
        <v>EMPLOI_FONCTIONNEL</v>
      </c>
      <c r="C1331" s="37" t="str">
        <f>Grades!$C$80</f>
        <v>Directeur_services_techniques_communes_directeur_général_établissements_publics_coopération_intercommunale_fiscalité_propre</v>
      </c>
      <c r="D1331" s="37" t="str">
        <f>Grades!$C$82</f>
        <v>Directeur des services techniques des communes et directeur général des établissements publics de coopération intercommunale à fiscalité propre de 20 000 à 40 000 habitants</v>
      </c>
      <c r="E1331" s="36" t="s">
        <v>181</v>
      </c>
      <c r="F1331" s="36">
        <v>933</v>
      </c>
    </row>
    <row r="1332" spans="1:6" ht="60" x14ac:dyDescent="0.25">
      <c r="A1332" s="49" t="str">
        <f t="shared" si="23"/>
        <v>Directeur des services techniques des communes et directeur général des établissements publics de coopération intercommunale à fiscalité propre de 20 000 à 40 000 habitants 9e échelon</v>
      </c>
      <c r="B1332" s="37" t="str">
        <f>Filières!$A$42</f>
        <v>EMPLOI_FONCTIONNEL</v>
      </c>
      <c r="C1332" s="37" t="str">
        <f>Grades!$C$80</f>
        <v>Directeur_services_techniques_communes_directeur_général_établissements_publics_coopération_intercommunale_fiscalité_propre</v>
      </c>
      <c r="D1332" s="37" t="str">
        <f>Grades!$C$82</f>
        <v>Directeur des services techniques des communes et directeur général des établissements publics de coopération intercommunale à fiscalité propre de 20 000 à 40 000 habitants</v>
      </c>
      <c r="E1332" s="36" t="s">
        <v>182</v>
      </c>
      <c r="F1332" s="51">
        <v>883</v>
      </c>
    </row>
    <row r="1333" spans="1:6" ht="60" x14ac:dyDescent="0.25">
      <c r="A1333" s="49" t="str">
        <f t="shared" si="23"/>
        <v>Directeur des services techniques des communes et directeur général des établissements publics de coopération intercommunale à fiscalité propre de 20 000 à 40 000 habitants 8e échelon</v>
      </c>
      <c r="B1333" s="37" t="str">
        <f>Filières!$A$42</f>
        <v>EMPLOI_FONCTIONNEL</v>
      </c>
      <c r="C1333" s="37" t="str">
        <f>Grades!$C$80</f>
        <v>Directeur_services_techniques_communes_directeur_général_établissements_publics_coopération_intercommunale_fiscalité_propre</v>
      </c>
      <c r="D1333" s="37" t="str">
        <f>Grades!$C$82</f>
        <v>Directeur des services techniques des communes et directeur général des établissements publics de coopération intercommunale à fiscalité propre de 20 000 à 40 000 habitants</v>
      </c>
      <c r="E1333" s="36" t="s">
        <v>183</v>
      </c>
      <c r="F1333" s="51">
        <v>833</v>
      </c>
    </row>
    <row r="1334" spans="1:6" ht="60" x14ac:dyDescent="0.25">
      <c r="A1334" s="49" t="str">
        <f t="shared" si="23"/>
        <v>Directeur des services techniques des communes et directeur général des établissements publics de coopération intercommunale à fiscalité propre de 20 000 à 40 000 habitants 7e échelon</v>
      </c>
      <c r="B1334" s="37" t="str">
        <f>Filières!$A$42</f>
        <v>EMPLOI_FONCTIONNEL</v>
      </c>
      <c r="C1334" s="37" t="str">
        <f>Grades!$C$80</f>
        <v>Directeur_services_techniques_communes_directeur_général_établissements_publics_coopération_intercommunale_fiscalité_propre</v>
      </c>
      <c r="D1334" s="37" t="str">
        <f>Grades!$C$82</f>
        <v>Directeur des services techniques des communes et directeur général des établissements publics de coopération intercommunale à fiscalité propre de 20 000 à 40 000 habitants</v>
      </c>
      <c r="E1334" s="36" t="s">
        <v>184</v>
      </c>
      <c r="F1334" s="51">
        <v>782</v>
      </c>
    </row>
    <row r="1335" spans="1:6" ht="60" x14ac:dyDescent="0.25">
      <c r="A1335" s="49" t="str">
        <f t="shared" si="23"/>
        <v>Directeur des services techniques des communes et directeur général des établissements publics de coopération intercommunale à fiscalité propre de 20 000 à 40 000 habitants 6e échelon</v>
      </c>
      <c r="B1335" s="37" t="str">
        <f>Filières!$A$42</f>
        <v>EMPLOI_FONCTIONNEL</v>
      </c>
      <c r="C1335" s="37" t="str">
        <f>Grades!$C$80</f>
        <v>Directeur_services_techniques_communes_directeur_général_établissements_publics_coopération_intercommunale_fiscalité_propre</v>
      </c>
      <c r="D1335" s="37" t="str">
        <f>Grades!$C$82</f>
        <v>Directeur des services techniques des communes et directeur général des établissements publics de coopération intercommunale à fiscalité propre de 20 000 à 40 000 habitants</v>
      </c>
      <c r="E1335" s="36" t="s">
        <v>185</v>
      </c>
      <c r="F1335" s="51">
        <v>732</v>
      </c>
    </row>
    <row r="1336" spans="1:6" ht="60" x14ac:dyDescent="0.25">
      <c r="A1336" s="49" t="str">
        <f t="shared" si="23"/>
        <v>Directeur des services techniques des communes et directeur général des établissements publics de coopération intercommunale à fiscalité propre de 20 000 à 40 000 habitants 5e échelon</v>
      </c>
      <c r="B1336" s="37" t="str">
        <f>Filières!$A$42</f>
        <v>EMPLOI_FONCTIONNEL</v>
      </c>
      <c r="C1336" s="37" t="str">
        <f>Grades!$C$80</f>
        <v>Directeur_services_techniques_communes_directeur_général_établissements_publics_coopération_intercommunale_fiscalité_propre</v>
      </c>
      <c r="D1336" s="37" t="str">
        <f>Grades!$C$82</f>
        <v>Directeur des services techniques des communes et directeur général des établissements publics de coopération intercommunale à fiscalité propre de 20 000 à 40 000 habitants</v>
      </c>
      <c r="E1336" s="36" t="s">
        <v>186</v>
      </c>
      <c r="F1336" s="51">
        <v>683</v>
      </c>
    </row>
    <row r="1337" spans="1:6" ht="60" x14ac:dyDescent="0.25">
      <c r="A1337" s="49" t="str">
        <f t="shared" si="23"/>
        <v>Directeur des services techniques des communes et directeur général des établissements publics de coopération intercommunale à fiscalité propre de 20 000 à 40 000 habitants 4e échelon</v>
      </c>
      <c r="B1337" s="37" t="str">
        <f>Filières!$A$42</f>
        <v>EMPLOI_FONCTIONNEL</v>
      </c>
      <c r="C1337" s="37" t="str">
        <f>Grades!$C$80</f>
        <v>Directeur_services_techniques_communes_directeur_général_établissements_publics_coopération_intercommunale_fiscalité_propre</v>
      </c>
      <c r="D1337" s="37" t="str">
        <f>Grades!$C$82</f>
        <v>Directeur des services techniques des communes et directeur général des établissements publics de coopération intercommunale à fiscalité propre de 20 000 à 40 000 habitants</v>
      </c>
      <c r="E1337" s="36" t="s">
        <v>187</v>
      </c>
      <c r="F1337" s="51">
        <v>631</v>
      </c>
    </row>
    <row r="1338" spans="1:6" ht="60" x14ac:dyDescent="0.25">
      <c r="A1338" s="49" t="str">
        <f t="shared" si="23"/>
        <v>Directeur des services techniques des communes et directeur général des établissements publics de coopération intercommunale à fiscalité propre de 20 000 à 40 000 habitants 3e échelon</v>
      </c>
      <c r="B1338" s="37" t="str">
        <f>Filières!$A$42</f>
        <v>EMPLOI_FONCTIONNEL</v>
      </c>
      <c r="C1338" s="37" t="str">
        <f>Grades!$C$80</f>
        <v>Directeur_services_techniques_communes_directeur_général_établissements_publics_coopération_intercommunale_fiscalité_propre</v>
      </c>
      <c r="D1338" s="37" t="str">
        <f>Grades!$C$82</f>
        <v>Directeur des services techniques des communes et directeur général des établissements publics de coopération intercommunale à fiscalité propre de 20 000 à 40 000 habitants</v>
      </c>
      <c r="E1338" s="36" t="s">
        <v>188</v>
      </c>
      <c r="F1338" s="51">
        <v>581</v>
      </c>
    </row>
    <row r="1339" spans="1:6" ht="60" x14ac:dyDescent="0.25">
      <c r="A1339" s="49" t="str">
        <f t="shared" si="23"/>
        <v>Directeur des services techniques des communes et directeur général des établissements publics de coopération intercommunale à fiscalité propre de 20 000 à 40 000 habitants 2e échelon</v>
      </c>
      <c r="B1339" s="37" t="str">
        <f>Filières!$A$42</f>
        <v>EMPLOI_FONCTIONNEL</v>
      </c>
      <c r="C1339" s="37" t="str">
        <f>Grades!$C$80</f>
        <v>Directeur_services_techniques_communes_directeur_général_établissements_publics_coopération_intercommunale_fiscalité_propre</v>
      </c>
      <c r="D1339" s="37" t="str">
        <f>Grades!$C$82</f>
        <v>Directeur des services techniques des communes et directeur général des établissements publics de coopération intercommunale à fiscalité propre de 20 000 à 40 000 habitants</v>
      </c>
      <c r="E1339" s="36" t="s">
        <v>189</v>
      </c>
      <c r="F1339" s="51">
        <v>532</v>
      </c>
    </row>
    <row r="1340" spans="1:6" ht="60" x14ac:dyDescent="0.25">
      <c r="A1340" s="49" t="str">
        <f t="shared" si="23"/>
        <v>Directeur des services techniques des communes et directeur général des établissements publics de coopération intercommunale à fiscalité propre de 20 000 à 40 000 habitants 1er échelon</v>
      </c>
      <c r="B1340" s="37" t="str">
        <f>Filières!$A$42</f>
        <v>EMPLOI_FONCTIONNEL</v>
      </c>
      <c r="C1340" s="37" t="str">
        <f>Grades!$C$80</f>
        <v>Directeur_services_techniques_communes_directeur_général_établissements_publics_coopération_intercommunale_fiscalité_propre</v>
      </c>
      <c r="D1340" s="37" t="str">
        <f>Grades!$C$82</f>
        <v>Directeur des services techniques des communes et directeur général des établissements publics de coopération intercommunale à fiscalité propre de 20 000 à 40 000 habitants</v>
      </c>
      <c r="E1340" s="36" t="s">
        <v>190</v>
      </c>
      <c r="F1340" s="51">
        <v>461</v>
      </c>
    </row>
    <row r="1341" spans="1:6" ht="30" x14ac:dyDescent="0.25">
      <c r="A1341" s="49" t="str">
        <f t="shared" ref="A1341:A1404" si="24">D1341&amp;" "&amp;E1341</f>
        <v>Directeur général des services des communes de 2 000 à 10 000 habitants 9e échelon</v>
      </c>
      <c r="B1341" s="37" t="str">
        <f>Filières!$A$42</f>
        <v>EMPLOI_FONCTIONNEL</v>
      </c>
      <c r="C1341" s="37" t="str">
        <f>Grades!$E$80</f>
        <v>Directeur_général_services_communes</v>
      </c>
      <c r="D1341" s="37" t="str">
        <f>Grades!$E$81</f>
        <v>Directeur général des services des communes de 2 000 à 10 000 habitants</v>
      </c>
      <c r="E1341" s="36" t="s">
        <v>182</v>
      </c>
      <c r="F1341" s="51">
        <v>832</v>
      </c>
    </row>
    <row r="1342" spans="1:6" ht="30" x14ac:dyDescent="0.25">
      <c r="A1342" s="49" t="str">
        <f t="shared" si="24"/>
        <v>Directeur général des services des communes de 2 000 à 10 000 habitants 8e échelon</v>
      </c>
      <c r="B1342" s="37" t="str">
        <f>Filières!$A$42</f>
        <v>EMPLOI_FONCTIONNEL</v>
      </c>
      <c r="C1342" s="37" t="str">
        <f>Grades!$E$80</f>
        <v>Directeur_général_services_communes</v>
      </c>
      <c r="D1342" s="37" t="str">
        <f>Grades!$E$81</f>
        <v>Directeur général des services des communes de 2 000 à 10 000 habitants</v>
      </c>
      <c r="E1342" s="36" t="s">
        <v>183</v>
      </c>
      <c r="F1342" s="51">
        <v>792</v>
      </c>
    </row>
    <row r="1343" spans="1:6" ht="30" x14ac:dyDescent="0.25">
      <c r="A1343" s="49" t="str">
        <f t="shared" si="24"/>
        <v>Directeur général des services des communes de 2 000 à 10 000 habitants 7e échelon</v>
      </c>
      <c r="B1343" s="37" t="str">
        <f>Filières!$A$42</f>
        <v>EMPLOI_FONCTIONNEL</v>
      </c>
      <c r="C1343" s="37" t="str">
        <f>Grades!$E$80</f>
        <v>Directeur_général_services_communes</v>
      </c>
      <c r="D1343" s="37" t="str">
        <f>Grades!$E$81</f>
        <v>Directeur général des services des communes de 2 000 à 10 000 habitants</v>
      </c>
      <c r="E1343" s="36" t="s">
        <v>184</v>
      </c>
      <c r="F1343" s="51">
        <v>745</v>
      </c>
    </row>
    <row r="1344" spans="1:6" ht="30" x14ac:dyDescent="0.25">
      <c r="A1344" s="49" t="str">
        <f t="shared" si="24"/>
        <v>Directeur général des services des communes de 2 000 à 10 000 habitants 6e échelon</v>
      </c>
      <c r="B1344" s="37" t="str">
        <f>Filières!$A$42</f>
        <v>EMPLOI_FONCTIONNEL</v>
      </c>
      <c r="C1344" s="37" t="str">
        <f>Grades!$E$80</f>
        <v>Directeur_général_services_communes</v>
      </c>
      <c r="D1344" s="37" t="str">
        <f>Grades!$E$81</f>
        <v>Directeur général des services des communes de 2 000 à 10 000 habitants</v>
      </c>
      <c r="E1344" s="36" t="s">
        <v>185</v>
      </c>
      <c r="F1344" s="51">
        <v>701</v>
      </c>
    </row>
    <row r="1345" spans="1:6" ht="30" x14ac:dyDescent="0.25">
      <c r="A1345" s="49" t="str">
        <f t="shared" si="24"/>
        <v>Directeur général des services des communes de 2 000 à 10 000 habitants 5e échelon</v>
      </c>
      <c r="B1345" s="37" t="str">
        <f>Filières!$A$42</f>
        <v>EMPLOI_FONCTIONNEL</v>
      </c>
      <c r="C1345" s="37" t="str">
        <f>Grades!$E$80</f>
        <v>Directeur_général_services_communes</v>
      </c>
      <c r="D1345" s="37" t="str">
        <f>Grades!$E$81</f>
        <v>Directeur général des services des communes de 2 000 à 10 000 habitants</v>
      </c>
      <c r="E1345" s="36" t="s">
        <v>186</v>
      </c>
      <c r="F1345" s="51">
        <v>657</v>
      </c>
    </row>
    <row r="1346" spans="1:6" ht="30" x14ac:dyDescent="0.25">
      <c r="A1346" s="49" t="str">
        <f t="shared" si="24"/>
        <v>Directeur général des services des communes de 2 000 à 10 000 habitants 4e échelon</v>
      </c>
      <c r="B1346" s="37" t="str">
        <f>Filières!$A$42</f>
        <v>EMPLOI_FONCTIONNEL</v>
      </c>
      <c r="C1346" s="37" t="str">
        <f>Grades!$E$80</f>
        <v>Directeur_général_services_communes</v>
      </c>
      <c r="D1346" s="37" t="str">
        <f>Grades!$E$81</f>
        <v>Directeur général des services des communes de 2 000 à 10 000 habitants</v>
      </c>
      <c r="E1346" s="36" t="s">
        <v>187</v>
      </c>
      <c r="F1346" s="51">
        <v>612</v>
      </c>
    </row>
    <row r="1347" spans="1:6" ht="30" x14ac:dyDescent="0.25">
      <c r="A1347" s="49" t="str">
        <f t="shared" si="24"/>
        <v>Directeur général des services des communes de 2 000 à 10 000 habitants 3e échelon</v>
      </c>
      <c r="B1347" s="37" t="str">
        <f>Filières!$A$42</f>
        <v>EMPLOI_FONCTIONNEL</v>
      </c>
      <c r="C1347" s="37" t="str">
        <f>Grades!$E$80</f>
        <v>Directeur_général_services_communes</v>
      </c>
      <c r="D1347" s="37" t="str">
        <f>Grades!$E$81</f>
        <v>Directeur général des services des communes de 2 000 à 10 000 habitants</v>
      </c>
      <c r="E1347" s="36" t="s">
        <v>188</v>
      </c>
      <c r="F1347" s="51">
        <v>567</v>
      </c>
    </row>
    <row r="1348" spans="1:6" ht="30" x14ac:dyDescent="0.25">
      <c r="A1348" s="49" t="str">
        <f t="shared" si="24"/>
        <v>Directeur général des services des communes de 2 000 à 10 000 habitants 2e échelon</v>
      </c>
      <c r="B1348" s="37" t="str">
        <f>Filières!$A$42</f>
        <v>EMPLOI_FONCTIONNEL</v>
      </c>
      <c r="C1348" s="37" t="str">
        <f>Grades!$E$80</f>
        <v>Directeur_général_services_communes</v>
      </c>
      <c r="D1348" s="37" t="str">
        <f>Grades!$E$81</f>
        <v>Directeur général des services des communes de 2 000 à 10 000 habitants</v>
      </c>
      <c r="E1348" s="36" t="s">
        <v>189</v>
      </c>
      <c r="F1348" s="51">
        <v>528</v>
      </c>
    </row>
    <row r="1349" spans="1:6" ht="30" x14ac:dyDescent="0.25">
      <c r="A1349" s="49" t="str">
        <f t="shared" si="24"/>
        <v>Directeur général des services des communes de 2 000 à 10 000 habitants 1er échelon</v>
      </c>
      <c r="B1349" s="37" t="str">
        <f>Filières!$A$42</f>
        <v>EMPLOI_FONCTIONNEL</v>
      </c>
      <c r="C1349" s="37" t="str">
        <f>Grades!$E$80</f>
        <v>Directeur_général_services_communes</v>
      </c>
      <c r="D1349" s="37" t="str">
        <f>Grades!$E$81</f>
        <v>Directeur général des services des communes de 2 000 à 10 000 habitants</v>
      </c>
      <c r="E1349" s="36" t="s">
        <v>190</v>
      </c>
      <c r="F1349" s="51">
        <v>485</v>
      </c>
    </row>
    <row r="1350" spans="1:6" ht="30" x14ac:dyDescent="0.25">
      <c r="A1350" s="49" t="str">
        <f t="shared" si="24"/>
        <v>Directeur général des services des communes de 10 000 à 20 000 habitants 9e échelon</v>
      </c>
      <c r="B1350" s="37" t="str">
        <f>Filières!$A$42</f>
        <v>EMPLOI_FONCTIONNEL</v>
      </c>
      <c r="C1350" s="37" t="str">
        <f>Grades!$E$80</f>
        <v>Directeur_général_services_communes</v>
      </c>
      <c r="D1350" s="37" t="str">
        <f>Grades!$E$82</f>
        <v>Directeur général des services des communes de 10 000 à 20 000 habitants</v>
      </c>
      <c r="E1350" s="36" t="s">
        <v>182</v>
      </c>
      <c r="F1350" s="51">
        <v>996</v>
      </c>
    </row>
    <row r="1351" spans="1:6" ht="30" x14ac:dyDescent="0.25">
      <c r="A1351" s="49" t="str">
        <f t="shared" si="24"/>
        <v>Directeur général des services des communes de 10 000 à 20 000 habitants 8e échelon</v>
      </c>
      <c r="B1351" s="37" t="str">
        <f>Filières!$A$42</f>
        <v>EMPLOI_FONCTIONNEL</v>
      </c>
      <c r="C1351" s="37" t="str">
        <f>Grades!$E$80</f>
        <v>Directeur_général_services_communes</v>
      </c>
      <c r="D1351" s="37" t="str">
        <f>Grades!$E$82</f>
        <v>Directeur général des services des communes de 10 000 à 20 000 habitants</v>
      </c>
      <c r="E1351" s="36" t="s">
        <v>183</v>
      </c>
      <c r="F1351" s="51">
        <v>977</v>
      </c>
    </row>
    <row r="1352" spans="1:6" ht="30" x14ac:dyDescent="0.25">
      <c r="A1352" s="49" t="str">
        <f t="shared" si="24"/>
        <v>Directeur général des services des communes de 10 000 à 20 000 habitants 7e échelon</v>
      </c>
      <c r="B1352" s="37" t="str">
        <f>Filières!$A$42</f>
        <v>EMPLOI_FONCTIONNEL</v>
      </c>
      <c r="C1352" s="37" t="str">
        <f>Grades!$E$80</f>
        <v>Directeur_général_services_communes</v>
      </c>
      <c r="D1352" s="37" t="str">
        <f>Grades!$E$82</f>
        <v>Directeur général des services des communes de 10 000 à 20 000 habitants</v>
      </c>
      <c r="E1352" s="36" t="s">
        <v>184</v>
      </c>
      <c r="F1352" s="51">
        <v>932</v>
      </c>
    </row>
    <row r="1353" spans="1:6" ht="30" x14ac:dyDescent="0.25">
      <c r="A1353" s="49" t="str">
        <f t="shared" si="24"/>
        <v>Directeur général des services des communes de 10 000 à 20 000 habitants 6e échelon</v>
      </c>
      <c r="B1353" s="37" t="str">
        <f>Filières!$A$42</f>
        <v>EMPLOI_FONCTIONNEL</v>
      </c>
      <c r="C1353" s="37" t="str">
        <f>Grades!$E$80</f>
        <v>Directeur_général_services_communes</v>
      </c>
      <c r="D1353" s="37" t="str">
        <f>Grades!$E$82</f>
        <v>Directeur général des services des communes de 10 000 à 20 000 habitants</v>
      </c>
      <c r="E1353" s="36" t="s">
        <v>185</v>
      </c>
      <c r="F1353" s="51">
        <v>883</v>
      </c>
    </row>
    <row r="1354" spans="1:6" ht="30" x14ac:dyDescent="0.25">
      <c r="A1354" s="49" t="str">
        <f t="shared" si="24"/>
        <v>Directeur général des services des communes de 10 000 à 20 000 habitants 5e échelon</v>
      </c>
      <c r="B1354" s="37" t="str">
        <f>Filières!$A$42</f>
        <v>EMPLOI_FONCTIONNEL</v>
      </c>
      <c r="C1354" s="37" t="str">
        <f>Grades!$E$80</f>
        <v>Directeur_général_services_communes</v>
      </c>
      <c r="D1354" s="37" t="str">
        <f>Grades!$E$82</f>
        <v>Directeur général des services des communes de 10 000 à 20 000 habitants</v>
      </c>
      <c r="E1354" s="36" t="s">
        <v>186</v>
      </c>
      <c r="F1354" s="51">
        <v>832</v>
      </c>
    </row>
    <row r="1355" spans="1:6" ht="30" x14ac:dyDescent="0.25">
      <c r="A1355" s="49" t="str">
        <f t="shared" si="24"/>
        <v>Directeur général des services des communes de 10 000 à 20 000 habitants 4e échelon</v>
      </c>
      <c r="B1355" s="37" t="str">
        <f>Filières!$A$42</f>
        <v>EMPLOI_FONCTIONNEL</v>
      </c>
      <c r="C1355" s="37" t="str">
        <f>Grades!$E$80</f>
        <v>Directeur_général_services_communes</v>
      </c>
      <c r="D1355" s="37" t="str">
        <f>Grades!$E$82</f>
        <v>Directeur général des services des communes de 10 000 à 20 000 habitants</v>
      </c>
      <c r="E1355" s="36" t="s">
        <v>187</v>
      </c>
      <c r="F1355" s="51">
        <v>782</v>
      </c>
    </row>
    <row r="1356" spans="1:6" ht="30" x14ac:dyDescent="0.25">
      <c r="A1356" s="49" t="str">
        <f t="shared" si="24"/>
        <v>Directeur général des services des communes de 10 000 à 20 000 habitants 3e échelon</v>
      </c>
      <c r="B1356" s="37" t="str">
        <f>Filières!$A$42</f>
        <v>EMPLOI_FONCTIONNEL</v>
      </c>
      <c r="C1356" s="37" t="str">
        <f>Grades!$E$80</f>
        <v>Directeur_général_services_communes</v>
      </c>
      <c r="D1356" s="37" t="str">
        <f>Grades!$E$82</f>
        <v>Directeur général des services des communes de 10 000 à 20 000 habitants</v>
      </c>
      <c r="E1356" s="36" t="s">
        <v>188</v>
      </c>
      <c r="F1356" s="51">
        <v>732</v>
      </c>
    </row>
    <row r="1357" spans="1:6" ht="30" x14ac:dyDescent="0.25">
      <c r="A1357" s="49" t="str">
        <f t="shared" si="24"/>
        <v>Directeur général des services des communes de 10 000 à 20 000 habitants 2e échelon</v>
      </c>
      <c r="B1357" s="37" t="str">
        <f>Filières!$A$42</f>
        <v>EMPLOI_FONCTIONNEL</v>
      </c>
      <c r="C1357" s="37" t="str">
        <f>Grades!$E$80</f>
        <v>Directeur_général_services_communes</v>
      </c>
      <c r="D1357" s="37" t="str">
        <f>Grades!$E$82</f>
        <v>Directeur général des services des communes de 10 000 à 20 000 habitants</v>
      </c>
      <c r="E1357" s="36" t="s">
        <v>189</v>
      </c>
      <c r="F1357" s="51">
        <v>683</v>
      </c>
    </row>
    <row r="1358" spans="1:6" ht="30" x14ac:dyDescent="0.25">
      <c r="A1358" s="49" t="str">
        <f t="shared" si="24"/>
        <v>Directeur général des services des communes de 10 000 à 20 000 habitants 1er échelon</v>
      </c>
      <c r="B1358" s="37" t="str">
        <f>Filières!$A$42</f>
        <v>EMPLOI_FONCTIONNEL</v>
      </c>
      <c r="C1358" s="37" t="str">
        <f>Grades!$E$80</f>
        <v>Directeur_général_services_communes</v>
      </c>
      <c r="D1358" s="37" t="str">
        <f>Grades!$E$82</f>
        <v>Directeur général des services des communes de 10 000 à 20 000 habitants</v>
      </c>
      <c r="E1358" s="36" t="s">
        <v>190</v>
      </c>
      <c r="F1358" s="51">
        <v>631</v>
      </c>
    </row>
    <row r="1359" spans="1:6" ht="30" x14ac:dyDescent="0.25">
      <c r="A1359" s="49" t="str">
        <f t="shared" si="24"/>
        <v>Directeur général des services des communes de 20 000 à 40 000 habitants 9e échelon</v>
      </c>
      <c r="B1359" s="37" t="str">
        <f>Filières!$A$42</f>
        <v>EMPLOI_FONCTIONNEL</v>
      </c>
      <c r="C1359" s="37" t="str">
        <f>Grades!$E$80</f>
        <v>Directeur_général_services_communes</v>
      </c>
      <c r="D1359" s="37" t="str">
        <f>Grades!$E$83</f>
        <v>Directeur général des services des communes de 20 000 à 40 000 habitants</v>
      </c>
      <c r="E1359" s="36" t="s">
        <v>182</v>
      </c>
      <c r="F1359" s="51">
        <v>1027</v>
      </c>
    </row>
    <row r="1360" spans="1:6" ht="30" x14ac:dyDescent="0.25">
      <c r="A1360" s="49" t="str">
        <f t="shared" si="24"/>
        <v>Directeur général des services des communes de 20 000 à 40 000 habitants 8e échelon</v>
      </c>
      <c r="B1360" s="37" t="str">
        <f>Filières!$A$42</f>
        <v>EMPLOI_FONCTIONNEL</v>
      </c>
      <c r="C1360" s="37" t="str">
        <f>Grades!$E$80</f>
        <v>Directeur_général_services_communes</v>
      </c>
      <c r="D1360" s="37" t="str">
        <f>Grades!$E$83</f>
        <v>Directeur général des services des communes de 20 000 à 40 000 habitants</v>
      </c>
      <c r="E1360" s="36" t="s">
        <v>183</v>
      </c>
      <c r="F1360" s="51">
        <v>996</v>
      </c>
    </row>
    <row r="1361" spans="1:6" ht="30" x14ac:dyDescent="0.25">
      <c r="A1361" s="49" t="str">
        <f t="shared" si="24"/>
        <v>Directeur général des services des communes de 20 000 à 40 000 habitants 7e échelon</v>
      </c>
      <c r="B1361" s="37" t="str">
        <f>Filières!$A$42</f>
        <v>EMPLOI_FONCTIONNEL</v>
      </c>
      <c r="C1361" s="37" t="str">
        <f>Grades!$E$80</f>
        <v>Directeur_général_services_communes</v>
      </c>
      <c r="D1361" s="37" t="str">
        <f>Grades!$E$83</f>
        <v>Directeur général des services des communes de 20 000 à 40 000 habitants</v>
      </c>
      <c r="E1361" s="36" t="s">
        <v>184</v>
      </c>
      <c r="F1361" s="51">
        <v>953</v>
      </c>
    </row>
    <row r="1362" spans="1:6" ht="30" x14ac:dyDescent="0.25">
      <c r="A1362" s="49" t="str">
        <f t="shared" si="24"/>
        <v>Directeur général des services des communes de 20 000 à 40 000 habitants 6e échelon</v>
      </c>
      <c r="B1362" s="37" t="str">
        <f>Filières!$A$42</f>
        <v>EMPLOI_FONCTIONNEL</v>
      </c>
      <c r="C1362" s="37" t="str">
        <f>Grades!$E$80</f>
        <v>Directeur_général_services_communes</v>
      </c>
      <c r="D1362" s="37" t="str">
        <f>Grades!$E$83</f>
        <v>Directeur général des services des communes de 20 000 à 40 000 habitants</v>
      </c>
      <c r="E1362" s="36" t="s">
        <v>185</v>
      </c>
      <c r="F1362" s="51">
        <v>901</v>
      </c>
    </row>
    <row r="1363" spans="1:6" ht="30" x14ac:dyDescent="0.25">
      <c r="A1363" s="49" t="str">
        <f t="shared" si="24"/>
        <v>Directeur général des services des communes de 20 000 à 40 000 habitants 5e échelon</v>
      </c>
      <c r="B1363" s="37" t="str">
        <f>Filières!$A$42</f>
        <v>EMPLOI_FONCTIONNEL</v>
      </c>
      <c r="C1363" s="37" t="str">
        <f>Grades!$E$80</f>
        <v>Directeur_général_services_communes</v>
      </c>
      <c r="D1363" s="37" t="str">
        <f>Grades!$E$83</f>
        <v>Directeur général des services des communes de 20 000 à 40 000 habitants</v>
      </c>
      <c r="E1363" s="36" t="s">
        <v>186</v>
      </c>
      <c r="F1363" s="51">
        <v>851</v>
      </c>
    </row>
    <row r="1364" spans="1:6" ht="30" x14ac:dyDescent="0.25">
      <c r="A1364" s="49" t="str">
        <f t="shared" si="24"/>
        <v>Directeur général des services des communes de 20 000 à 40 000 habitants 4e échelon</v>
      </c>
      <c r="B1364" s="37" t="str">
        <f>Filières!$A$42</f>
        <v>EMPLOI_FONCTIONNEL</v>
      </c>
      <c r="C1364" s="37" t="str">
        <f>Grades!$E$80</f>
        <v>Directeur_général_services_communes</v>
      </c>
      <c r="D1364" s="37" t="str">
        <f>Grades!$E$83</f>
        <v>Directeur général des services des communes de 20 000 à 40 000 habitants</v>
      </c>
      <c r="E1364" s="36" t="s">
        <v>187</v>
      </c>
      <c r="F1364" s="51">
        <v>802</v>
      </c>
    </row>
    <row r="1365" spans="1:6" ht="30" x14ac:dyDescent="0.25">
      <c r="A1365" s="49" t="str">
        <f t="shared" si="24"/>
        <v>Directeur général des services des communes de 20 000 à 40 000 habitants 3e échelon</v>
      </c>
      <c r="B1365" s="37" t="str">
        <f>Filières!$A$42</f>
        <v>EMPLOI_FONCTIONNEL</v>
      </c>
      <c r="C1365" s="37" t="str">
        <f>Grades!$E$80</f>
        <v>Directeur_général_services_communes</v>
      </c>
      <c r="D1365" s="37" t="str">
        <f>Grades!$E$83</f>
        <v>Directeur général des services des communes de 20 000 à 40 000 habitants</v>
      </c>
      <c r="E1365" s="36" t="s">
        <v>188</v>
      </c>
      <c r="F1365" s="51">
        <v>758</v>
      </c>
    </row>
    <row r="1366" spans="1:6" ht="30" x14ac:dyDescent="0.25">
      <c r="A1366" s="49" t="str">
        <f t="shared" si="24"/>
        <v>Directeur général des services des communes de 20 000 à 40 000 habitants 2e échelon</v>
      </c>
      <c r="B1366" s="37" t="str">
        <f>Filières!$A$42</f>
        <v>EMPLOI_FONCTIONNEL</v>
      </c>
      <c r="C1366" s="37" t="str">
        <f>Grades!$E$80</f>
        <v>Directeur_général_services_communes</v>
      </c>
      <c r="D1366" s="37" t="str">
        <f>Grades!$E$83</f>
        <v>Directeur général des services des communes de 20 000 à 40 000 habitants</v>
      </c>
      <c r="E1366" s="36" t="s">
        <v>189</v>
      </c>
      <c r="F1366" s="51">
        <v>711</v>
      </c>
    </row>
    <row r="1367" spans="1:6" ht="30" x14ac:dyDescent="0.25">
      <c r="A1367" s="49" t="str">
        <f t="shared" si="24"/>
        <v>Directeur général des services des communes de 20 000 à 40 000 habitants 1er échelon</v>
      </c>
      <c r="B1367" s="37" t="str">
        <f>Filières!$A$42</f>
        <v>EMPLOI_FONCTIONNEL</v>
      </c>
      <c r="C1367" s="37" t="str">
        <f>Grades!$E$80</f>
        <v>Directeur_général_services_communes</v>
      </c>
      <c r="D1367" s="37" t="str">
        <f>Grades!$E$83</f>
        <v>Directeur général des services des communes de 20 000 à 40 000 habitants</v>
      </c>
      <c r="E1367" s="36" t="s">
        <v>190</v>
      </c>
      <c r="F1367" s="51">
        <v>661</v>
      </c>
    </row>
    <row r="1368" spans="1:6" ht="30" x14ac:dyDescent="0.25">
      <c r="A1368" s="49" t="str">
        <f t="shared" si="24"/>
        <v>Directeur général des services des communes de 40 000 à 80 000 habitants 9e échelon</v>
      </c>
      <c r="B1368" s="37" t="str">
        <f>Filières!$A$42</f>
        <v>EMPLOI_FONCTIONNEL</v>
      </c>
      <c r="C1368" s="37" t="str">
        <f>Grades!$E$80</f>
        <v>Directeur_général_services_communes</v>
      </c>
      <c r="D1368" s="37" t="str">
        <f>Grades!$E$84</f>
        <v>Directeur général des services des communes de 40 000 à 80 000 habitants</v>
      </c>
      <c r="E1368" s="36" t="s">
        <v>182</v>
      </c>
      <c r="F1368" s="51" t="s">
        <v>278</v>
      </c>
    </row>
    <row r="1369" spans="1:6" ht="30" x14ac:dyDescent="0.25">
      <c r="A1369" s="49" t="str">
        <f t="shared" si="24"/>
        <v>Directeur général des services des communes de 40 000 à 80 000 habitants 8e échelon</v>
      </c>
      <c r="B1369" s="37" t="str">
        <f>Filières!$A$42</f>
        <v>EMPLOI_FONCTIONNEL</v>
      </c>
      <c r="C1369" s="37" t="str">
        <f>Grades!$E$80</f>
        <v>Directeur_général_services_communes</v>
      </c>
      <c r="D1369" s="37" t="str">
        <f>Grades!$E$84</f>
        <v>Directeur général des services des communes de 40 000 à 80 000 habitants</v>
      </c>
      <c r="E1369" s="36" t="s">
        <v>183</v>
      </c>
      <c r="F1369" s="51">
        <v>1027</v>
      </c>
    </row>
    <row r="1370" spans="1:6" ht="30" x14ac:dyDescent="0.25">
      <c r="A1370" s="49" t="str">
        <f t="shared" si="24"/>
        <v>Directeur général des services des communes de 40 000 à 80 000 habitants 7e échelon</v>
      </c>
      <c r="B1370" s="37" t="str">
        <f>Filières!$A$42</f>
        <v>EMPLOI_FONCTIONNEL</v>
      </c>
      <c r="C1370" s="37" t="str">
        <f>Grades!$E$80</f>
        <v>Directeur_général_services_communes</v>
      </c>
      <c r="D1370" s="37" t="str">
        <f>Grades!$E$84</f>
        <v>Directeur général des services des communes de 40 000 à 80 000 habitants</v>
      </c>
      <c r="E1370" s="36" t="s">
        <v>184</v>
      </c>
      <c r="F1370" s="51">
        <v>966</v>
      </c>
    </row>
    <row r="1371" spans="1:6" ht="30" x14ac:dyDescent="0.25">
      <c r="A1371" s="49" t="str">
        <f t="shared" si="24"/>
        <v>Directeur général des services des communes de 40 000 à 80 000 habitants 6e échelon</v>
      </c>
      <c r="B1371" s="37" t="str">
        <f>Filières!$A$42</f>
        <v>EMPLOI_FONCTIONNEL</v>
      </c>
      <c r="C1371" s="37" t="str">
        <f>Grades!$E$80</f>
        <v>Directeur_général_services_communes</v>
      </c>
      <c r="D1371" s="37" t="str">
        <f>Grades!$E$84</f>
        <v>Directeur général des services des communes de 40 000 à 80 000 habitants</v>
      </c>
      <c r="E1371" s="36" t="s">
        <v>185</v>
      </c>
      <c r="F1371" s="51">
        <v>921</v>
      </c>
    </row>
    <row r="1372" spans="1:6" ht="30" x14ac:dyDescent="0.25">
      <c r="A1372" s="49" t="str">
        <f t="shared" si="24"/>
        <v>Directeur général des services des communes de 40 000 à 80 000 habitants 5e échelon</v>
      </c>
      <c r="B1372" s="37" t="str">
        <f>Filières!$A$42</f>
        <v>EMPLOI_FONCTIONNEL</v>
      </c>
      <c r="C1372" s="37" t="str">
        <f>Grades!$E$80</f>
        <v>Directeur_général_services_communes</v>
      </c>
      <c r="D1372" s="37" t="str">
        <f>Grades!$E$84</f>
        <v>Directeur général des services des communes de 40 000 à 80 000 habitants</v>
      </c>
      <c r="E1372" s="36" t="s">
        <v>186</v>
      </c>
      <c r="F1372" s="51">
        <v>877</v>
      </c>
    </row>
    <row r="1373" spans="1:6" ht="30" x14ac:dyDescent="0.25">
      <c r="A1373" s="49" t="str">
        <f t="shared" si="24"/>
        <v>Directeur général des services des communes de 40 000 à 80 000 habitants 4e échelon</v>
      </c>
      <c r="B1373" s="37" t="str">
        <f>Filières!$A$42</f>
        <v>EMPLOI_FONCTIONNEL</v>
      </c>
      <c r="C1373" s="37" t="str">
        <f>Grades!$E$80</f>
        <v>Directeur_général_services_communes</v>
      </c>
      <c r="D1373" s="37" t="str">
        <f>Grades!$E$84</f>
        <v>Directeur général des services des communes de 40 000 à 80 000 habitants</v>
      </c>
      <c r="E1373" s="36" t="s">
        <v>187</v>
      </c>
      <c r="F1373" s="51">
        <v>831</v>
      </c>
    </row>
    <row r="1374" spans="1:6" ht="30" x14ac:dyDescent="0.25">
      <c r="A1374" s="49" t="str">
        <f t="shared" si="24"/>
        <v>Directeur général des services des communes de 40 000 à 80 000 habitants 3e échelon</v>
      </c>
      <c r="B1374" s="37" t="str">
        <f>Filières!$A$42</f>
        <v>EMPLOI_FONCTIONNEL</v>
      </c>
      <c r="C1374" s="37" t="str">
        <f>Grades!$E$80</f>
        <v>Directeur_général_services_communes</v>
      </c>
      <c r="D1374" s="37" t="str">
        <f>Grades!$E$84</f>
        <v>Directeur général des services des communes de 40 000 à 80 000 habitants</v>
      </c>
      <c r="E1374" s="36" t="s">
        <v>188</v>
      </c>
      <c r="F1374" s="51">
        <v>786</v>
      </c>
    </row>
    <row r="1375" spans="1:6" ht="30" x14ac:dyDescent="0.25">
      <c r="A1375" s="49" t="str">
        <f t="shared" si="24"/>
        <v>Directeur général des services des communes de 40 000 à 80 000 habitants 2e échelon</v>
      </c>
      <c r="B1375" s="37" t="str">
        <f>Filières!$A$42</f>
        <v>EMPLOI_FONCTIONNEL</v>
      </c>
      <c r="C1375" s="37" t="str">
        <f>Grades!$E$80</f>
        <v>Directeur_général_services_communes</v>
      </c>
      <c r="D1375" s="37" t="str">
        <f>Grades!$E$84</f>
        <v>Directeur général des services des communes de 40 000 à 80 000 habitants</v>
      </c>
      <c r="E1375" s="36" t="s">
        <v>189</v>
      </c>
      <c r="F1375" s="51">
        <v>745</v>
      </c>
    </row>
    <row r="1376" spans="1:6" ht="30" x14ac:dyDescent="0.25">
      <c r="A1376" s="49" t="str">
        <f t="shared" si="24"/>
        <v>Directeur général des services des communes de 40 000 à 80 000 habitants 1er échelon</v>
      </c>
      <c r="B1376" s="37" t="str">
        <f>Filières!$A$42</f>
        <v>EMPLOI_FONCTIONNEL</v>
      </c>
      <c r="C1376" s="37" t="str">
        <f>Grades!$E$80</f>
        <v>Directeur_général_services_communes</v>
      </c>
      <c r="D1376" s="37" t="str">
        <f>Grades!$E$84</f>
        <v>Directeur général des services des communes de 40 000 à 80 000 habitants</v>
      </c>
      <c r="E1376" s="36" t="s">
        <v>190</v>
      </c>
      <c r="F1376" s="51">
        <v>706</v>
      </c>
    </row>
    <row r="1377" spans="1:6" ht="30" x14ac:dyDescent="0.25">
      <c r="A1377" s="49" t="str">
        <f t="shared" si="24"/>
        <v>Directeur général des services des communes de 80 000 à 150 000 habitants 9e échelon</v>
      </c>
      <c r="B1377" s="37" t="str">
        <f>Filières!$A$42</f>
        <v>EMPLOI_FONCTIONNEL</v>
      </c>
      <c r="C1377" s="37" t="str">
        <f>Grades!$E$80</f>
        <v>Directeur_général_services_communes</v>
      </c>
      <c r="D1377" s="37" t="str">
        <f>Grades!$E$85</f>
        <v>Directeur général des services des communes de 80 000 à 150 000 habitants</v>
      </c>
      <c r="E1377" s="36" t="s">
        <v>182</v>
      </c>
      <c r="F1377" s="51" t="s">
        <v>277</v>
      </c>
    </row>
    <row r="1378" spans="1:6" ht="30" x14ac:dyDescent="0.25">
      <c r="A1378" s="49" t="str">
        <f t="shared" si="24"/>
        <v>Directeur général des services des communes de 80 000 à 150 000 habitants 8e échelon</v>
      </c>
      <c r="B1378" s="37" t="str">
        <f>Filières!$A$42</f>
        <v>EMPLOI_FONCTIONNEL</v>
      </c>
      <c r="C1378" s="37" t="str">
        <f>Grades!$E$80</f>
        <v>Directeur_général_services_communes</v>
      </c>
      <c r="D1378" s="37" t="str">
        <f>Grades!$E$85</f>
        <v>Directeur général des services des communes de 80 000 à 150 000 habitants</v>
      </c>
      <c r="E1378" s="36" t="s">
        <v>183</v>
      </c>
      <c r="F1378" s="51" t="s">
        <v>278</v>
      </c>
    </row>
    <row r="1379" spans="1:6" ht="30" x14ac:dyDescent="0.25">
      <c r="A1379" s="49" t="str">
        <f t="shared" si="24"/>
        <v>Directeur général des services des communes de 80 000 à 150 000 habitants 7e échelon</v>
      </c>
      <c r="B1379" s="37" t="str">
        <f>Filières!$A$42</f>
        <v>EMPLOI_FONCTIONNEL</v>
      </c>
      <c r="C1379" s="37" t="str">
        <f>Grades!$E$80</f>
        <v>Directeur_général_services_communes</v>
      </c>
      <c r="D1379" s="37" t="str">
        <f>Grades!$E$85</f>
        <v>Directeur général des services des communes de 80 000 à 150 000 habitants</v>
      </c>
      <c r="E1379" s="36" t="s">
        <v>184</v>
      </c>
      <c r="F1379" s="51">
        <v>1012</v>
      </c>
    </row>
    <row r="1380" spans="1:6" ht="30" x14ac:dyDescent="0.25">
      <c r="A1380" s="49" t="str">
        <f t="shared" si="24"/>
        <v>Directeur général des services des communes de 80 000 à 150 000 habitants 6e échelon</v>
      </c>
      <c r="B1380" s="37" t="str">
        <f>Filières!$A$42</f>
        <v>EMPLOI_FONCTIONNEL</v>
      </c>
      <c r="C1380" s="37" t="str">
        <f>Grades!$E$80</f>
        <v>Directeur_général_services_communes</v>
      </c>
      <c r="D1380" s="37" t="str">
        <f>Grades!$E$85</f>
        <v>Directeur général des services des communes de 80 000 à 150 000 habitants</v>
      </c>
      <c r="E1380" s="36" t="s">
        <v>185</v>
      </c>
      <c r="F1380" s="51">
        <v>981</v>
      </c>
    </row>
    <row r="1381" spans="1:6" ht="30" x14ac:dyDescent="0.25">
      <c r="A1381" s="49" t="str">
        <f t="shared" si="24"/>
        <v>Directeur général des services des communes de 80 000 à 150 000 habitants 5e échelon</v>
      </c>
      <c r="B1381" s="37" t="str">
        <f>Filières!$A$42</f>
        <v>EMPLOI_FONCTIONNEL</v>
      </c>
      <c r="C1381" s="37" t="str">
        <f>Grades!$E$80</f>
        <v>Directeur_général_services_communes</v>
      </c>
      <c r="D1381" s="37" t="str">
        <f>Grades!$E$85</f>
        <v>Directeur général des services des communes de 80 000 à 150 000 habitants</v>
      </c>
      <c r="E1381" s="36" t="s">
        <v>186</v>
      </c>
      <c r="F1381" s="51">
        <v>947</v>
      </c>
    </row>
    <row r="1382" spans="1:6" ht="30" x14ac:dyDescent="0.25">
      <c r="A1382" s="49" t="str">
        <f t="shared" si="24"/>
        <v>Directeur général des services des communes de 80 000 à 150 000 habitants 4e échelon</v>
      </c>
      <c r="B1382" s="37" t="str">
        <f>Filières!$A$42</f>
        <v>EMPLOI_FONCTIONNEL</v>
      </c>
      <c r="C1382" s="37" t="str">
        <f>Grades!$E$80</f>
        <v>Directeur_général_services_communes</v>
      </c>
      <c r="D1382" s="37" t="str">
        <f>Grades!$E$85</f>
        <v>Directeur général des services des communes de 80 000 à 150 000 habitants</v>
      </c>
      <c r="E1382" s="36" t="s">
        <v>187</v>
      </c>
      <c r="F1382" s="51">
        <v>911</v>
      </c>
    </row>
    <row r="1383" spans="1:6" ht="30" x14ac:dyDescent="0.25">
      <c r="A1383" s="49" t="str">
        <f t="shared" si="24"/>
        <v>Directeur général des services des communes de 80 000 à 150 000 habitants 3e échelon</v>
      </c>
      <c r="B1383" s="37" t="str">
        <f>Filières!$A$42</f>
        <v>EMPLOI_FONCTIONNEL</v>
      </c>
      <c r="C1383" s="37" t="str">
        <f>Grades!$E$80</f>
        <v>Directeur_général_services_communes</v>
      </c>
      <c r="D1383" s="37" t="str">
        <f>Grades!$E$85</f>
        <v>Directeur général des services des communes de 80 000 à 150 000 habitants</v>
      </c>
      <c r="E1383" s="36" t="s">
        <v>188</v>
      </c>
      <c r="F1383" s="51">
        <v>877</v>
      </c>
    </row>
    <row r="1384" spans="1:6" ht="30" x14ac:dyDescent="0.25">
      <c r="A1384" s="49" t="str">
        <f t="shared" si="24"/>
        <v>Directeur général des services des communes de 80 000 à 150 000 habitants 2e échelon</v>
      </c>
      <c r="B1384" s="37" t="str">
        <f>Filières!$A$42</f>
        <v>EMPLOI_FONCTIONNEL</v>
      </c>
      <c r="C1384" s="37" t="str">
        <f>Grades!$E$80</f>
        <v>Directeur_général_services_communes</v>
      </c>
      <c r="D1384" s="37" t="str">
        <f>Grades!$E$85</f>
        <v>Directeur général des services des communes de 80 000 à 150 000 habitants</v>
      </c>
      <c r="E1384" s="36" t="s">
        <v>189</v>
      </c>
      <c r="F1384" s="51">
        <v>847</v>
      </c>
    </row>
    <row r="1385" spans="1:6" ht="30" x14ac:dyDescent="0.25">
      <c r="A1385" s="49" t="str">
        <f t="shared" si="24"/>
        <v>Directeur général des services des communes de 80 000 à 150 000 habitants 1er échelon</v>
      </c>
      <c r="B1385" s="37" t="str">
        <f>Filières!$A$42</f>
        <v>EMPLOI_FONCTIONNEL</v>
      </c>
      <c r="C1385" s="37" t="str">
        <f>Grades!$E$80</f>
        <v>Directeur_général_services_communes</v>
      </c>
      <c r="D1385" s="37" t="str">
        <f>Grades!$E$85</f>
        <v>Directeur général des services des communes de 80 000 à 150 000 habitants</v>
      </c>
      <c r="E1385" s="36" t="s">
        <v>190</v>
      </c>
      <c r="F1385" s="51">
        <v>817</v>
      </c>
    </row>
    <row r="1386" spans="1:6" ht="30" x14ac:dyDescent="0.25">
      <c r="A1386" s="49" t="str">
        <f t="shared" si="24"/>
        <v>Directeur général des services des communes de 150 000 à 400 000 habitants 8e échelon</v>
      </c>
      <c r="B1386" s="37" t="str">
        <f>Filières!$A$42</f>
        <v>EMPLOI_FONCTIONNEL</v>
      </c>
      <c r="C1386" s="37" t="str">
        <f>Grades!$E$80</f>
        <v>Directeur_général_services_communes</v>
      </c>
      <c r="D1386" s="37" t="str">
        <f>Grades!$E$86</f>
        <v>Directeur général des services des communes de 150 000 à 400 000 habitants</v>
      </c>
      <c r="E1386" s="36" t="s">
        <v>183</v>
      </c>
      <c r="F1386" s="51" t="s">
        <v>280</v>
      </c>
    </row>
    <row r="1387" spans="1:6" ht="30" x14ac:dyDescent="0.25">
      <c r="A1387" s="49" t="str">
        <f t="shared" si="24"/>
        <v>Directeur général des services des communes de 150 000 à 400 000 habitants 7e échelon</v>
      </c>
      <c r="B1387" s="37" t="str">
        <f>Filières!$A$42</f>
        <v>EMPLOI_FONCTIONNEL</v>
      </c>
      <c r="C1387" s="37" t="str">
        <f>Grades!$E$80</f>
        <v>Directeur_général_services_communes</v>
      </c>
      <c r="D1387" s="37" t="str">
        <f>Grades!$E$86</f>
        <v>Directeur général des services des communes de 150 000 à 400 000 habitants</v>
      </c>
      <c r="E1387" s="36" t="s">
        <v>184</v>
      </c>
      <c r="F1387" s="51" t="s">
        <v>277</v>
      </c>
    </row>
    <row r="1388" spans="1:6" ht="30" x14ac:dyDescent="0.25">
      <c r="A1388" s="49" t="str">
        <f t="shared" si="24"/>
        <v>Directeur général des services des communes de 150 000 à 400 000 habitants 6e échelon</v>
      </c>
      <c r="B1388" s="37" t="str">
        <f>Filières!$A$42</f>
        <v>EMPLOI_FONCTIONNEL</v>
      </c>
      <c r="C1388" s="37" t="str">
        <f>Grades!$E$80</f>
        <v>Directeur_général_services_communes</v>
      </c>
      <c r="D1388" s="37" t="str">
        <f>Grades!$E$86</f>
        <v>Directeur général des services des communes de 150 000 à 400 000 habitants</v>
      </c>
      <c r="E1388" s="36" t="s">
        <v>185</v>
      </c>
      <c r="F1388" s="51" t="s">
        <v>278</v>
      </c>
    </row>
    <row r="1389" spans="1:6" ht="30" x14ac:dyDescent="0.25">
      <c r="A1389" s="49" t="str">
        <f t="shared" si="24"/>
        <v>Directeur général des services des communes de 150 000 à 400 000 habitants 5e échelon</v>
      </c>
      <c r="B1389" s="37" t="str">
        <f>Filières!$A$42</f>
        <v>EMPLOI_FONCTIONNEL</v>
      </c>
      <c r="C1389" s="37" t="str">
        <f>Grades!$E$80</f>
        <v>Directeur_général_services_communes</v>
      </c>
      <c r="D1389" s="37" t="str">
        <f>Grades!$E$86</f>
        <v>Directeur général des services des communes de 150 000 à 400 000 habitants</v>
      </c>
      <c r="E1389" s="36" t="s">
        <v>186</v>
      </c>
      <c r="F1389" s="51">
        <v>1012</v>
      </c>
    </row>
    <row r="1390" spans="1:6" ht="30" x14ac:dyDescent="0.25">
      <c r="A1390" s="49" t="str">
        <f t="shared" si="24"/>
        <v>Directeur général des services des communes de 150 000 à 400 000 habitants 4e échelon</v>
      </c>
      <c r="B1390" s="37" t="str">
        <f>Filières!$A$42</f>
        <v>EMPLOI_FONCTIONNEL</v>
      </c>
      <c r="C1390" s="37" t="str">
        <f>Grades!$E$80</f>
        <v>Directeur_général_services_communes</v>
      </c>
      <c r="D1390" s="37" t="str">
        <f>Grades!$E$86</f>
        <v>Directeur général des services des communes de 150 000 à 400 000 habitants</v>
      </c>
      <c r="E1390" s="36" t="s">
        <v>187</v>
      </c>
      <c r="F1390" s="51">
        <v>981</v>
      </c>
    </row>
    <row r="1391" spans="1:6" ht="30" x14ac:dyDescent="0.25">
      <c r="A1391" s="49" t="str">
        <f t="shared" si="24"/>
        <v>Directeur général des services des communes de 150 000 à 400 000 habitants 3e échelon</v>
      </c>
      <c r="B1391" s="37" t="str">
        <f>Filières!$A$42</f>
        <v>EMPLOI_FONCTIONNEL</v>
      </c>
      <c r="C1391" s="37" t="str">
        <f>Grades!$E$80</f>
        <v>Directeur_général_services_communes</v>
      </c>
      <c r="D1391" s="37" t="str">
        <f>Grades!$E$86</f>
        <v>Directeur général des services des communes de 150 000 à 400 000 habitants</v>
      </c>
      <c r="E1391" s="36" t="s">
        <v>188</v>
      </c>
      <c r="F1391" s="51">
        <v>953</v>
      </c>
    </row>
    <row r="1392" spans="1:6" ht="30" x14ac:dyDescent="0.25">
      <c r="A1392" s="49" t="str">
        <f t="shared" si="24"/>
        <v>Directeur général des services des communes de 150 000 à 400 000 habitants 2e échelon</v>
      </c>
      <c r="B1392" s="37" t="str">
        <f>Filières!$A$42</f>
        <v>EMPLOI_FONCTIONNEL</v>
      </c>
      <c r="C1392" s="37" t="str">
        <f>Grades!$E$80</f>
        <v>Directeur_général_services_communes</v>
      </c>
      <c r="D1392" s="37" t="str">
        <f>Grades!$E$86</f>
        <v>Directeur général des services des communes de 150 000 à 400 000 habitants</v>
      </c>
      <c r="E1392" s="36" t="s">
        <v>189</v>
      </c>
      <c r="F1392" s="51">
        <v>921</v>
      </c>
    </row>
    <row r="1393" spans="1:6" ht="30" x14ac:dyDescent="0.25">
      <c r="A1393" s="49" t="str">
        <f t="shared" si="24"/>
        <v>Directeur général des services des communes de 150 000 à 400 000 habitants 1er échelon</v>
      </c>
      <c r="B1393" s="37" t="str">
        <f>Filières!$A$42</f>
        <v>EMPLOI_FONCTIONNEL</v>
      </c>
      <c r="C1393" s="37" t="str">
        <f>Grades!$E$80</f>
        <v>Directeur_général_services_communes</v>
      </c>
      <c r="D1393" s="37" t="str">
        <f>Grades!$E$86</f>
        <v>Directeur général des services des communes de 150 000 à 400 000 habitants</v>
      </c>
      <c r="E1393" s="36" t="s">
        <v>190</v>
      </c>
      <c r="F1393" s="51">
        <v>898</v>
      </c>
    </row>
    <row r="1394" spans="1:6" ht="30" x14ac:dyDescent="0.25">
      <c r="A1394" s="49" t="str">
        <f t="shared" si="24"/>
        <v>Directeur général des services des communes de plus de 400 000 habitants 5e échelon</v>
      </c>
      <c r="B1394" s="37" t="str">
        <f>Filières!$A$42</f>
        <v>EMPLOI_FONCTIONNEL</v>
      </c>
      <c r="C1394" s="37" t="str">
        <f>Grades!$E$80</f>
        <v>Directeur_général_services_communes</v>
      </c>
      <c r="D1394" s="37" t="str">
        <f>Grades!$E$87</f>
        <v>Directeur général des services des communes de plus de 400 000 habitants</v>
      </c>
      <c r="E1394" s="36" t="s">
        <v>186</v>
      </c>
      <c r="F1394" s="51" t="s">
        <v>279</v>
      </c>
    </row>
    <row r="1395" spans="1:6" ht="30" x14ac:dyDescent="0.25">
      <c r="A1395" s="49" t="str">
        <f t="shared" si="24"/>
        <v>Directeur général des services des communes de plus de 400 000 habitants 4e échelon</v>
      </c>
      <c r="B1395" s="37" t="str">
        <f>Filières!$A$42</f>
        <v>EMPLOI_FONCTIONNEL</v>
      </c>
      <c r="C1395" s="37" t="str">
        <f>Grades!$E$80</f>
        <v>Directeur_général_services_communes</v>
      </c>
      <c r="D1395" s="37" t="str">
        <f>Grades!$E$87</f>
        <v>Directeur général des services des communes de plus de 400 000 habitants</v>
      </c>
      <c r="E1395" s="36" t="s">
        <v>187</v>
      </c>
      <c r="F1395" s="51" t="s">
        <v>280</v>
      </c>
    </row>
    <row r="1396" spans="1:6" ht="30" x14ac:dyDescent="0.25">
      <c r="A1396" s="49" t="str">
        <f t="shared" si="24"/>
        <v>Directeur général des services des communes de plus de 400 000 habitants 3e échelon</v>
      </c>
      <c r="B1396" s="37" t="str">
        <f>Filières!$A$42</f>
        <v>EMPLOI_FONCTIONNEL</v>
      </c>
      <c r="C1396" s="37" t="str">
        <f>Grades!$E$80</f>
        <v>Directeur_général_services_communes</v>
      </c>
      <c r="D1396" s="37" t="str">
        <f>Grades!$E$87</f>
        <v>Directeur général des services des communes de plus de 400 000 habitants</v>
      </c>
      <c r="E1396" s="36" t="s">
        <v>188</v>
      </c>
      <c r="F1396" s="51" t="s">
        <v>277</v>
      </c>
    </row>
    <row r="1397" spans="1:6" ht="30" x14ac:dyDescent="0.25">
      <c r="A1397" s="49" t="str">
        <f t="shared" si="24"/>
        <v>Directeur général des services des communes de plus de 400 000 habitants 2e échelon</v>
      </c>
      <c r="B1397" s="37" t="str">
        <f>Filières!$A$42</f>
        <v>EMPLOI_FONCTIONNEL</v>
      </c>
      <c r="C1397" s="37" t="str">
        <f>Grades!$E$80</f>
        <v>Directeur_général_services_communes</v>
      </c>
      <c r="D1397" s="37" t="str">
        <f>Grades!$E$87</f>
        <v>Directeur général des services des communes de plus de 400 000 habitants</v>
      </c>
      <c r="E1397" s="36" t="s">
        <v>189</v>
      </c>
      <c r="F1397" s="51" t="s">
        <v>278</v>
      </c>
    </row>
    <row r="1398" spans="1:6" ht="30" x14ac:dyDescent="0.25">
      <c r="A1398" s="49" t="str">
        <f t="shared" si="24"/>
        <v>Directeur général des services des communes de plus de 400 000 habitants 1er échelon</v>
      </c>
      <c r="B1398" s="37" t="str">
        <f>Filières!$A$42</f>
        <v>EMPLOI_FONCTIONNEL</v>
      </c>
      <c r="C1398" s="37" t="str">
        <f>Grades!$E$80</f>
        <v>Directeur_général_services_communes</v>
      </c>
      <c r="D1398" s="37" t="str">
        <f>Grades!$E$87</f>
        <v>Directeur général des services des communes de plus de 400 000 habitants</v>
      </c>
      <c r="E1398" s="36" t="s">
        <v>190</v>
      </c>
      <c r="F1398" s="51">
        <v>1012</v>
      </c>
    </row>
    <row r="1399" spans="1:6" ht="60" x14ac:dyDescent="0.25">
      <c r="A1399" s="49" t="str">
        <f t="shared" si="24"/>
        <v>Directeur général des services (métropoles, communautés urbaines, communautés d’agglomération et établissements publics territoriaux de la métropole du Grand Paris) 5e échelon</v>
      </c>
      <c r="B1399" s="37" t="str">
        <f>Filières!$A$42</f>
        <v>EMPLOI_FONCTIONNEL</v>
      </c>
      <c r="C1399" s="37" t="str">
        <f>Grades!$G$80</f>
        <v>Directeur_général_établissements_publics_locaux_assimilés_communes_plus_400000_habitants</v>
      </c>
      <c r="D1399" s="37" t="str">
        <f>Grades!$G$81</f>
        <v>Directeur général des services (métropoles, communautés urbaines, communautés d’agglomération et établissements publics territoriaux de la métropole du Grand Paris)</v>
      </c>
      <c r="E1399" s="36" t="s">
        <v>186</v>
      </c>
      <c r="F1399" s="51" t="s">
        <v>279</v>
      </c>
    </row>
    <row r="1400" spans="1:6" ht="60" x14ac:dyDescent="0.25">
      <c r="A1400" s="49" t="str">
        <f t="shared" si="24"/>
        <v>Directeur général des services (métropoles, communautés urbaines, communautés d’agglomération et établissements publics territoriaux de la métropole du Grand Paris) 4e échelon</v>
      </c>
      <c r="B1400" s="37" t="str">
        <f>Filières!$A$42</f>
        <v>EMPLOI_FONCTIONNEL</v>
      </c>
      <c r="C1400" s="37" t="str">
        <f>Grades!$G$80</f>
        <v>Directeur_général_établissements_publics_locaux_assimilés_communes_plus_400000_habitants</v>
      </c>
      <c r="D1400" s="37" t="str">
        <f>Grades!$G$81</f>
        <v>Directeur général des services (métropoles, communautés urbaines, communautés d’agglomération et établissements publics territoriaux de la métropole du Grand Paris)</v>
      </c>
      <c r="E1400" s="36" t="s">
        <v>187</v>
      </c>
      <c r="F1400" s="51" t="s">
        <v>280</v>
      </c>
    </row>
    <row r="1401" spans="1:6" ht="60" x14ac:dyDescent="0.25">
      <c r="A1401" s="49" t="str">
        <f t="shared" si="24"/>
        <v>Directeur général des services (métropoles, communautés urbaines, communautés d’agglomération et établissements publics territoriaux de la métropole du Grand Paris) 3e échelon</v>
      </c>
      <c r="B1401" s="37" t="str">
        <f>Filières!$A$42</f>
        <v>EMPLOI_FONCTIONNEL</v>
      </c>
      <c r="C1401" s="37" t="str">
        <f>Grades!$G$80</f>
        <v>Directeur_général_établissements_publics_locaux_assimilés_communes_plus_400000_habitants</v>
      </c>
      <c r="D1401" s="37" t="str">
        <f>Grades!$G$81</f>
        <v>Directeur général des services (métropoles, communautés urbaines, communautés d’agglomération et établissements publics territoriaux de la métropole du Grand Paris)</v>
      </c>
      <c r="E1401" s="36" t="s">
        <v>188</v>
      </c>
      <c r="F1401" s="51" t="s">
        <v>277</v>
      </c>
    </row>
    <row r="1402" spans="1:6" ht="60" x14ac:dyDescent="0.25">
      <c r="A1402" s="49" t="str">
        <f t="shared" si="24"/>
        <v>Directeur général des services (métropoles, communautés urbaines, communautés d’agglomération et établissements publics territoriaux de la métropole du Grand Paris) 2e échelon</v>
      </c>
      <c r="B1402" s="37" t="str">
        <f>Filières!$A$42</f>
        <v>EMPLOI_FONCTIONNEL</v>
      </c>
      <c r="C1402" s="37" t="str">
        <f>Grades!$G$80</f>
        <v>Directeur_général_établissements_publics_locaux_assimilés_communes_plus_400000_habitants</v>
      </c>
      <c r="D1402" s="37" t="str">
        <f>Grades!$G$81</f>
        <v>Directeur général des services (métropoles, communautés urbaines, communautés d’agglomération et établissements publics territoriaux de la métropole du Grand Paris)</v>
      </c>
      <c r="E1402" s="36" t="s">
        <v>189</v>
      </c>
      <c r="F1402" s="51" t="s">
        <v>278</v>
      </c>
    </row>
    <row r="1403" spans="1:6" ht="60" x14ac:dyDescent="0.25">
      <c r="A1403" s="49" t="str">
        <f t="shared" si="24"/>
        <v>Directeur général des services (métropoles, communautés urbaines, communautés d’agglomération et établissements publics territoriaux de la métropole du Grand Paris) 1er échelon</v>
      </c>
      <c r="B1403" s="37" t="str">
        <f>Filières!$A$42</f>
        <v>EMPLOI_FONCTIONNEL</v>
      </c>
      <c r="C1403" s="37" t="str">
        <f>Grades!$G$80</f>
        <v>Directeur_général_établissements_publics_locaux_assimilés_communes_plus_400000_habitants</v>
      </c>
      <c r="D1403" s="37" t="str">
        <f>Grades!$G$81</f>
        <v>Directeur général des services (métropoles, communautés urbaines, communautés d’agglomération et établissements publics territoriaux de la métropole du Grand Paris)</v>
      </c>
      <c r="E1403" s="36" t="s">
        <v>190</v>
      </c>
      <c r="F1403" s="51">
        <v>1012</v>
      </c>
    </row>
    <row r="1404" spans="1:6" ht="30" x14ac:dyDescent="0.25">
      <c r="A1404" s="49" t="str">
        <f t="shared" si="24"/>
        <v>Directeur général des services (autres établissements publics locaux) 4e échelon</v>
      </c>
      <c r="B1404" s="37" t="str">
        <f>Filières!$A$42</f>
        <v>EMPLOI_FONCTIONNEL</v>
      </c>
      <c r="C1404" s="37" t="str">
        <f>Grades!$G$80</f>
        <v>Directeur_général_établissements_publics_locaux_assimilés_communes_plus_400000_habitants</v>
      </c>
      <c r="D1404" s="37" t="str">
        <f>Grades!$G$82</f>
        <v>Directeur général des services (autres établissements publics locaux)</v>
      </c>
      <c r="E1404" s="36" t="s">
        <v>187</v>
      </c>
      <c r="F1404" s="51" t="s">
        <v>280</v>
      </c>
    </row>
    <row r="1405" spans="1:6" ht="30" x14ac:dyDescent="0.25">
      <c r="A1405" s="49" t="str">
        <f t="shared" ref="A1405:A1468" si="25">D1405&amp;" "&amp;E1405</f>
        <v>Directeur général des services (autres établissements publics locaux) 3e échelon</v>
      </c>
      <c r="B1405" s="37" t="str">
        <f>Filières!$A$42</f>
        <v>EMPLOI_FONCTIONNEL</v>
      </c>
      <c r="C1405" s="37" t="str">
        <f>Grades!$G$80</f>
        <v>Directeur_général_établissements_publics_locaux_assimilés_communes_plus_400000_habitants</v>
      </c>
      <c r="D1405" s="37" t="str">
        <f>Grades!$G$82</f>
        <v>Directeur général des services (autres établissements publics locaux)</v>
      </c>
      <c r="E1405" s="36" t="s">
        <v>188</v>
      </c>
      <c r="F1405" s="51" t="s">
        <v>277</v>
      </c>
    </row>
    <row r="1406" spans="1:6" ht="30" x14ac:dyDescent="0.25">
      <c r="A1406" s="49" t="str">
        <f t="shared" si="25"/>
        <v>Directeur général des services (autres établissements publics locaux) 2e échelon</v>
      </c>
      <c r="B1406" s="37" t="str">
        <f>Filières!$A$42</f>
        <v>EMPLOI_FONCTIONNEL</v>
      </c>
      <c r="C1406" s="37" t="str">
        <f>Grades!$G$80</f>
        <v>Directeur_général_établissements_publics_locaux_assimilés_communes_plus_400000_habitants</v>
      </c>
      <c r="D1406" s="37" t="str">
        <f>Grades!$G$82</f>
        <v>Directeur général des services (autres établissements publics locaux)</v>
      </c>
      <c r="E1406" s="36" t="s">
        <v>189</v>
      </c>
      <c r="F1406" s="51" t="s">
        <v>278</v>
      </c>
    </row>
    <row r="1407" spans="1:6" ht="30" x14ac:dyDescent="0.25">
      <c r="A1407" s="49" t="str">
        <f t="shared" si="25"/>
        <v>Directeur général des services (autres établissements publics locaux) 1er échelon</v>
      </c>
      <c r="B1407" s="37" t="str">
        <f>Filières!$A$42</f>
        <v>EMPLOI_FONCTIONNEL</v>
      </c>
      <c r="C1407" s="37" t="str">
        <f>Grades!$G$80</f>
        <v>Directeur_général_établissements_publics_locaux_assimilés_communes_plus_400000_habitants</v>
      </c>
      <c r="D1407" s="37" t="str">
        <f>Grades!$G$82</f>
        <v>Directeur général des services (autres établissements publics locaux)</v>
      </c>
      <c r="E1407" s="36" t="s">
        <v>190</v>
      </c>
      <c r="F1407" s="51">
        <v>1012</v>
      </c>
    </row>
    <row r="1408" spans="1:6" ht="30" x14ac:dyDescent="0.25">
      <c r="A1408" s="49" t="str">
        <f t="shared" si="25"/>
        <v>Directeur général adjoint des services des communes de 10 000 à 20 000 habitants 9e échelon</v>
      </c>
      <c r="B1408" s="37" t="str">
        <f>Filières!$A$42</f>
        <v>EMPLOI_FONCTIONNEL</v>
      </c>
      <c r="C1408" s="37" t="str">
        <f>Grades!$A$89</f>
        <v>Directeur_général_adjoint_services_communes</v>
      </c>
      <c r="D1408" s="37" t="str">
        <f>Grades!$A$90</f>
        <v>Directeur général adjoint des services des communes de 10 000 à 20 000 habitants</v>
      </c>
      <c r="E1408" s="36" t="s">
        <v>182</v>
      </c>
      <c r="F1408" s="51">
        <v>912</v>
      </c>
    </row>
    <row r="1409" spans="1:6" ht="30" x14ac:dyDescent="0.25">
      <c r="A1409" s="49" t="str">
        <f t="shared" si="25"/>
        <v>Directeur général adjoint des services des communes de 10 000 à 20 000 habitants 8e échelon</v>
      </c>
      <c r="B1409" s="37" t="str">
        <f>Filières!$A$42</f>
        <v>EMPLOI_FONCTIONNEL</v>
      </c>
      <c r="C1409" s="37" t="str">
        <f>Grades!$A$89</f>
        <v>Directeur_général_adjoint_services_communes</v>
      </c>
      <c r="D1409" s="37" t="str">
        <f>Grades!$A$90</f>
        <v>Directeur général adjoint des services des communes de 10 000 à 20 000 habitants</v>
      </c>
      <c r="E1409" s="36" t="s">
        <v>183</v>
      </c>
      <c r="F1409" s="51">
        <v>883</v>
      </c>
    </row>
    <row r="1410" spans="1:6" ht="30" x14ac:dyDescent="0.25">
      <c r="A1410" s="49" t="str">
        <f t="shared" si="25"/>
        <v>Directeur général adjoint des services des communes de 10 000 à 20 000 habitants 7e échelon</v>
      </c>
      <c r="B1410" s="37" t="str">
        <f>Filières!$A$42</f>
        <v>EMPLOI_FONCTIONNEL</v>
      </c>
      <c r="C1410" s="37" t="str">
        <f>Grades!$A$89</f>
        <v>Directeur_général_adjoint_services_communes</v>
      </c>
      <c r="D1410" s="37" t="str">
        <f>Grades!$A$90</f>
        <v>Directeur général adjoint des services des communes de 10 000 à 20 000 habitants</v>
      </c>
      <c r="E1410" s="36" t="s">
        <v>184</v>
      </c>
      <c r="F1410" s="51">
        <v>832</v>
      </c>
    </row>
    <row r="1411" spans="1:6" ht="30" x14ac:dyDescent="0.25">
      <c r="A1411" s="49" t="str">
        <f t="shared" si="25"/>
        <v>Directeur général adjoint des services des communes de 10 000 à 20 000 habitants 6e échelon</v>
      </c>
      <c r="B1411" s="37" t="str">
        <f>Filières!$A$42</f>
        <v>EMPLOI_FONCTIONNEL</v>
      </c>
      <c r="C1411" s="37" t="str">
        <f>Grades!$A$89</f>
        <v>Directeur_général_adjoint_services_communes</v>
      </c>
      <c r="D1411" s="37" t="str">
        <f>Grades!$A$90</f>
        <v>Directeur général adjoint des services des communes de 10 000 à 20 000 habitants</v>
      </c>
      <c r="E1411" s="36" t="s">
        <v>185</v>
      </c>
      <c r="F1411" s="51">
        <v>792</v>
      </c>
    </row>
    <row r="1412" spans="1:6" ht="30" x14ac:dyDescent="0.25">
      <c r="A1412" s="49" t="str">
        <f t="shared" si="25"/>
        <v>Directeur général adjoint des services des communes de 10 000 à 20 000 habitants 5e échelon</v>
      </c>
      <c r="B1412" s="37" t="str">
        <f>Filières!$A$42</f>
        <v>EMPLOI_FONCTIONNEL</v>
      </c>
      <c r="C1412" s="37" t="str">
        <f>Grades!$A$89</f>
        <v>Directeur_général_adjoint_services_communes</v>
      </c>
      <c r="D1412" s="37" t="str">
        <f>Grades!$A$90</f>
        <v>Directeur général adjoint des services des communes de 10 000 à 20 000 habitants</v>
      </c>
      <c r="E1412" s="36" t="s">
        <v>186</v>
      </c>
      <c r="F1412" s="51">
        <v>745</v>
      </c>
    </row>
    <row r="1413" spans="1:6" ht="30" x14ac:dyDescent="0.25">
      <c r="A1413" s="49" t="str">
        <f t="shared" si="25"/>
        <v>Directeur général adjoint des services des communes de 10 000 à 20 000 habitants 4e échelon</v>
      </c>
      <c r="B1413" s="37" t="str">
        <f>Filières!$A$42</f>
        <v>EMPLOI_FONCTIONNEL</v>
      </c>
      <c r="C1413" s="37" t="str">
        <f>Grades!$A$89</f>
        <v>Directeur_général_adjoint_services_communes</v>
      </c>
      <c r="D1413" s="37" t="str">
        <f>Grades!$A$90</f>
        <v>Directeur général adjoint des services des communes de 10 000 à 20 000 habitants</v>
      </c>
      <c r="E1413" s="36" t="s">
        <v>187</v>
      </c>
      <c r="F1413" s="51">
        <v>701</v>
      </c>
    </row>
    <row r="1414" spans="1:6" ht="30" x14ac:dyDescent="0.25">
      <c r="A1414" s="49" t="str">
        <f t="shared" si="25"/>
        <v>Directeur général adjoint des services des communes de 10 000 à 20 000 habitants 3e échelon</v>
      </c>
      <c r="B1414" s="37" t="str">
        <f>Filières!$A$42</f>
        <v>EMPLOI_FONCTIONNEL</v>
      </c>
      <c r="C1414" s="37" t="str">
        <f>Grades!$A$89</f>
        <v>Directeur_général_adjoint_services_communes</v>
      </c>
      <c r="D1414" s="37" t="str">
        <f>Grades!$A$90</f>
        <v>Directeur général adjoint des services des communes de 10 000 à 20 000 habitants</v>
      </c>
      <c r="E1414" s="36" t="s">
        <v>188</v>
      </c>
      <c r="F1414" s="51">
        <v>657</v>
      </c>
    </row>
    <row r="1415" spans="1:6" ht="30" x14ac:dyDescent="0.25">
      <c r="A1415" s="49" t="str">
        <f t="shared" si="25"/>
        <v>Directeur général adjoint des services des communes de 10 000 à 20 000 habitants 2e échelon</v>
      </c>
      <c r="B1415" s="37" t="str">
        <f>Filières!$A$42</f>
        <v>EMPLOI_FONCTIONNEL</v>
      </c>
      <c r="C1415" s="37" t="str">
        <f>Grades!$A$89</f>
        <v>Directeur_général_adjoint_services_communes</v>
      </c>
      <c r="D1415" s="37" t="str">
        <f>Grades!$A$90</f>
        <v>Directeur général adjoint des services des communes de 10 000 à 20 000 habitants</v>
      </c>
      <c r="E1415" s="36" t="s">
        <v>189</v>
      </c>
      <c r="F1415" s="51">
        <v>612</v>
      </c>
    </row>
    <row r="1416" spans="1:6" ht="30" x14ac:dyDescent="0.25">
      <c r="A1416" s="49" t="str">
        <f t="shared" si="25"/>
        <v>Directeur général adjoint des services des communes de 10 000 à 20 000 habitants 1er échelon</v>
      </c>
      <c r="B1416" s="37" t="str">
        <f>Filières!$A$42</f>
        <v>EMPLOI_FONCTIONNEL</v>
      </c>
      <c r="C1416" s="37" t="str">
        <f>Grades!$A$89</f>
        <v>Directeur_général_adjoint_services_communes</v>
      </c>
      <c r="D1416" s="37" t="str">
        <f>Grades!$A$90</f>
        <v>Directeur général adjoint des services des communes de 10 000 à 20 000 habitants</v>
      </c>
      <c r="E1416" s="36" t="s">
        <v>190</v>
      </c>
      <c r="F1416" s="51">
        <v>567</v>
      </c>
    </row>
    <row r="1417" spans="1:6" ht="30" x14ac:dyDescent="0.25">
      <c r="A1417" s="49" t="str">
        <f t="shared" si="25"/>
        <v>Directeur général adjoint des services des communes de 20 000 à 40 000 habitants 9e échelon</v>
      </c>
      <c r="B1417" s="37" t="str">
        <f>Filières!$A$42</f>
        <v>EMPLOI_FONCTIONNEL</v>
      </c>
      <c r="C1417" s="37" t="str">
        <f>Grades!$A$89</f>
        <v>Directeur_général_adjoint_services_communes</v>
      </c>
      <c r="D1417" s="37" t="str">
        <f>Grades!$A$91</f>
        <v>Directeur général adjoint des services des communes de 20 000 à 40 000 habitants</v>
      </c>
      <c r="E1417" s="36" t="s">
        <v>182</v>
      </c>
      <c r="F1417" s="51">
        <v>977</v>
      </c>
    </row>
    <row r="1418" spans="1:6" ht="30" x14ac:dyDescent="0.25">
      <c r="A1418" s="49" t="str">
        <f t="shared" si="25"/>
        <v>Directeur général adjoint des services des communes de 20 000 à 40 000 habitants 8e échelon</v>
      </c>
      <c r="B1418" s="37" t="str">
        <f>Filières!$A$42</f>
        <v>EMPLOI_FONCTIONNEL</v>
      </c>
      <c r="C1418" s="37" t="str">
        <f>Grades!$A$89</f>
        <v>Directeur_général_adjoint_services_communes</v>
      </c>
      <c r="D1418" s="37" t="str">
        <f>Grades!$A$91</f>
        <v>Directeur général adjoint des services des communes de 20 000 à 40 000 habitants</v>
      </c>
      <c r="E1418" s="36" t="s">
        <v>183</v>
      </c>
      <c r="F1418" s="51">
        <v>932</v>
      </c>
    </row>
    <row r="1419" spans="1:6" ht="30" x14ac:dyDescent="0.25">
      <c r="A1419" s="49" t="str">
        <f t="shared" si="25"/>
        <v>Directeur général adjoint des services des communes de 20 000 à 40 000 habitants 7e échelon</v>
      </c>
      <c r="B1419" s="37" t="str">
        <f>Filières!$A$42</f>
        <v>EMPLOI_FONCTIONNEL</v>
      </c>
      <c r="C1419" s="37" t="str">
        <f>Grades!$A$89</f>
        <v>Directeur_général_adjoint_services_communes</v>
      </c>
      <c r="D1419" s="37" t="str">
        <f>Grades!$A$91</f>
        <v>Directeur général adjoint des services des communes de 20 000 à 40 000 habitants</v>
      </c>
      <c r="E1419" s="36" t="s">
        <v>184</v>
      </c>
      <c r="F1419" s="51">
        <v>883</v>
      </c>
    </row>
    <row r="1420" spans="1:6" ht="30" x14ac:dyDescent="0.25">
      <c r="A1420" s="49" t="str">
        <f t="shared" si="25"/>
        <v>Directeur général adjoint des services des communes de 20 000 à 40 000 habitants 6e échelon</v>
      </c>
      <c r="B1420" s="37" t="str">
        <f>Filières!$A$42</f>
        <v>EMPLOI_FONCTIONNEL</v>
      </c>
      <c r="C1420" s="37" t="str">
        <f>Grades!$A$89</f>
        <v>Directeur_général_adjoint_services_communes</v>
      </c>
      <c r="D1420" s="37" t="str">
        <f>Grades!$A$91</f>
        <v>Directeur général adjoint des services des communes de 20 000 à 40 000 habitants</v>
      </c>
      <c r="E1420" s="36" t="s">
        <v>185</v>
      </c>
      <c r="F1420" s="51">
        <v>832</v>
      </c>
    </row>
    <row r="1421" spans="1:6" ht="30" x14ac:dyDescent="0.25">
      <c r="A1421" s="49" t="str">
        <f t="shared" si="25"/>
        <v>Directeur général adjoint des services des communes de 20 000 à 40 000 habitants 5e échelon</v>
      </c>
      <c r="B1421" s="37" t="str">
        <f>Filières!$A$42</f>
        <v>EMPLOI_FONCTIONNEL</v>
      </c>
      <c r="C1421" s="37" t="str">
        <f>Grades!$A$89</f>
        <v>Directeur_général_adjoint_services_communes</v>
      </c>
      <c r="D1421" s="37" t="str">
        <f>Grades!$A$91</f>
        <v>Directeur général adjoint des services des communes de 20 000 à 40 000 habitants</v>
      </c>
      <c r="E1421" s="36" t="s">
        <v>186</v>
      </c>
      <c r="F1421" s="51">
        <v>782</v>
      </c>
    </row>
    <row r="1422" spans="1:6" ht="30" x14ac:dyDescent="0.25">
      <c r="A1422" s="49" t="str">
        <f t="shared" si="25"/>
        <v>Directeur général adjoint des services des communes de 20 000 à 40 000 habitants 4e échelon</v>
      </c>
      <c r="B1422" s="37" t="str">
        <f>Filières!$A$42</f>
        <v>EMPLOI_FONCTIONNEL</v>
      </c>
      <c r="C1422" s="37" t="str">
        <f>Grades!$A$89</f>
        <v>Directeur_général_adjoint_services_communes</v>
      </c>
      <c r="D1422" s="37" t="str">
        <f>Grades!$A$91</f>
        <v>Directeur général adjoint des services des communes de 20 000 à 40 000 habitants</v>
      </c>
      <c r="E1422" s="36" t="s">
        <v>187</v>
      </c>
      <c r="F1422" s="51">
        <v>732</v>
      </c>
    </row>
    <row r="1423" spans="1:6" ht="30" x14ac:dyDescent="0.25">
      <c r="A1423" s="49" t="str">
        <f t="shared" si="25"/>
        <v>Directeur général adjoint des services des communes de 20 000 à 40 000 habitants 3e échelon</v>
      </c>
      <c r="B1423" s="37" t="str">
        <f>Filières!$A$42</f>
        <v>EMPLOI_FONCTIONNEL</v>
      </c>
      <c r="C1423" s="37" t="str">
        <f>Grades!$A$89</f>
        <v>Directeur_général_adjoint_services_communes</v>
      </c>
      <c r="D1423" s="37" t="str">
        <f>Grades!$A$91</f>
        <v>Directeur général adjoint des services des communes de 20 000 à 40 000 habitants</v>
      </c>
      <c r="E1423" s="36" t="s">
        <v>188</v>
      </c>
      <c r="F1423" s="51">
        <v>683</v>
      </c>
    </row>
    <row r="1424" spans="1:6" ht="30" x14ac:dyDescent="0.25">
      <c r="A1424" s="49" t="str">
        <f t="shared" si="25"/>
        <v>Directeur général adjoint des services des communes de 20 000 à 40 000 habitants 2e échelon</v>
      </c>
      <c r="B1424" s="37" t="str">
        <f>Filières!$A$42</f>
        <v>EMPLOI_FONCTIONNEL</v>
      </c>
      <c r="C1424" s="37" t="str">
        <f>Grades!$A$89</f>
        <v>Directeur_général_adjoint_services_communes</v>
      </c>
      <c r="D1424" s="37" t="str">
        <f>Grades!$A$91</f>
        <v>Directeur général adjoint des services des communes de 20 000 à 40 000 habitants</v>
      </c>
      <c r="E1424" s="36" t="s">
        <v>189</v>
      </c>
      <c r="F1424" s="51">
        <v>631</v>
      </c>
    </row>
    <row r="1425" spans="1:6" ht="30" x14ac:dyDescent="0.25">
      <c r="A1425" s="49" t="str">
        <f t="shared" si="25"/>
        <v>Directeur général adjoint des services des communes de 20 000 à 40 000 habitants 1er échelon</v>
      </c>
      <c r="B1425" s="37" t="str">
        <f>Filières!$A$42</f>
        <v>EMPLOI_FONCTIONNEL</v>
      </c>
      <c r="C1425" s="37" t="str">
        <f>Grades!$A$89</f>
        <v>Directeur_général_adjoint_services_communes</v>
      </c>
      <c r="D1425" s="37" t="str">
        <f>Grades!$A$91</f>
        <v>Directeur général adjoint des services des communes de 20 000 à 40 000 habitants</v>
      </c>
      <c r="E1425" s="36" t="s">
        <v>190</v>
      </c>
      <c r="F1425" s="51">
        <v>581</v>
      </c>
    </row>
    <row r="1426" spans="1:6" ht="30" x14ac:dyDescent="0.25">
      <c r="A1426" s="49" t="str">
        <f t="shared" si="25"/>
        <v>Directeur général adjoint des services des communes de 40 000 à 150 000 habitants 9e échelon</v>
      </c>
      <c r="B1426" s="37" t="str">
        <f>Filières!$A$42</f>
        <v>EMPLOI_FONCTIONNEL</v>
      </c>
      <c r="C1426" s="37" t="str">
        <f>Grades!$A$89</f>
        <v>Directeur_général_adjoint_services_communes</v>
      </c>
      <c r="D1426" s="37" t="str">
        <f>Grades!$A$92</f>
        <v>Directeur général adjoint des services des communes de 40 000 à 150 000 habitants</v>
      </c>
      <c r="E1426" s="36" t="s">
        <v>182</v>
      </c>
      <c r="F1426" s="51">
        <v>1027</v>
      </c>
    </row>
    <row r="1427" spans="1:6" ht="30" x14ac:dyDescent="0.25">
      <c r="A1427" s="49" t="str">
        <f t="shared" si="25"/>
        <v>Directeur général adjoint des services des communes de 40 000 à 150 000 habitants 8e échelon</v>
      </c>
      <c r="B1427" s="37" t="str">
        <f>Filières!$A$42</f>
        <v>EMPLOI_FONCTIONNEL</v>
      </c>
      <c r="C1427" s="37" t="str">
        <f>Grades!$A$89</f>
        <v>Directeur_général_adjoint_services_communes</v>
      </c>
      <c r="D1427" s="37" t="str">
        <f>Grades!$A$92</f>
        <v>Directeur général adjoint des services des communes de 40 000 à 150 000 habitants</v>
      </c>
      <c r="E1427" s="36" t="s">
        <v>183</v>
      </c>
      <c r="F1427" s="51">
        <v>996</v>
      </c>
    </row>
    <row r="1428" spans="1:6" ht="30" x14ac:dyDescent="0.25">
      <c r="A1428" s="49" t="str">
        <f t="shared" si="25"/>
        <v>Directeur général adjoint des services des communes de 40 000 à 150 000 habitants 7e échelon</v>
      </c>
      <c r="B1428" s="37" t="str">
        <f>Filières!$A$42</f>
        <v>EMPLOI_FONCTIONNEL</v>
      </c>
      <c r="C1428" s="37" t="str">
        <f>Grades!$A$89</f>
        <v>Directeur_général_adjoint_services_communes</v>
      </c>
      <c r="D1428" s="37" t="str">
        <f>Grades!$A$92</f>
        <v>Directeur général adjoint des services des communes de 40 000 à 150 000 habitants</v>
      </c>
      <c r="E1428" s="36" t="s">
        <v>184</v>
      </c>
      <c r="F1428" s="51">
        <v>953</v>
      </c>
    </row>
    <row r="1429" spans="1:6" ht="30" x14ac:dyDescent="0.25">
      <c r="A1429" s="49" t="str">
        <f t="shared" si="25"/>
        <v>Directeur général adjoint des services des communes de 40 000 à 150 000 habitants 6e échelon</v>
      </c>
      <c r="B1429" s="37" t="str">
        <f>Filières!$A$42</f>
        <v>EMPLOI_FONCTIONNEL</v>
      </c>
      <c r="C1429" s="37" t="str">
        <f>Grades!$A$89</f>
        <v>Directeur_général_adjoint_services_communes</v>
      </c>
      <c r="D1429" s="37" t="str">
        <f>Grades!$A$92</f>
        <v>Directeur général adjoint des services des communes de 40 000 à 150 000 habitants</v>
      </c>
      <c r="E1429" s="36" t="s">
        <v>185</v>
      </c>
      <c r="F1429" s="51">
        <v>901</v>
      </c>
    </row>
    <row r="1430" spans="1:6" ht="30" x14ac:dyDescent="0.25">
      <c r="A1430" s="49" t="str">
        <f t="shared" si="25"/>
        <v>Directeur général adjoint des services des communes de 40 000 à 150 000 habitants 5e échelon</v>
      </c>
      <c r="B1430" s="37" t="str">
        <f>Filières!$A$42</f>
        <v>EMPLOI_FONCTIONNEL</v>
      </c>
      <c r="C1430" s="37" t="str">
        <f>Grades!$A$89</f>
        <v>Directeur_général_adjoint_services_communes</v>
      </c>
      <c r="D1430" s="37" t="str">
        <f>Grades!$A$92</f>
        <v>Directeur général adjoint des services des communes de 40 000 à 150 000 habitants</v>
      </c>
      <c r="E1430" s="36" t="s">
        <v>186</v>
      </c>
      <c r="F1430" s="51">
        <v>851</v>
      </c>
    </row>
    <row r="1431" spans="1:6" ht="30" x14ac:dyDescent="0.25">
      <c r="A1431" s="49" t="str">
        <f t="shared" si="25"/>
        <v>Directeur général adjoint des services des communes de 40 000 à 150 000 habitants 4e échelon</v>
      </c>
      <c r="B1431" s="37" t="str">
        <f>Filières!$A$42</f>
        <v>EMPLOI_FONCTIONNEL</v>
      </c>
      <c r="C1431" s="37" t="str">
        <f>Grades!$A$89</f>
        <v>Directeur_général_adjoint_services_communes</v>
      </c>
      <c r="D1431" s="37" t="str">
        <f>Grades!$A$92</f>
        <v>Directeur général adjoint des services des communes de 40 000 à 150 000 habitants</v>
      </c>
      <c r="E1431" s="36" t="s">
        <v>187</v>
      </c>
      <c r="F1431" s="51">
        <v>802</v>
      </c>
    </row>
    <row r="1432" spans="1:6" ht="30" x14ac:dyDescent="0.25">
      <c r="A1432" s="49" t="str">
        <f t="shared" si="25"/>
        <v>Directeur général adjoint des services des communes de 40 000 à 150 000 habitants 3e échelon</v>
      </c>
      <c r="B1432" s="37" t="str">
        <f>Filières!$A$42</f>
        <v>EMPLOI_FONCTIONNEL</v>
      </c>
      <c r="C1432" s="37" t="str">
        <f>Grades!$A$89</f>
        <v>Directeur_général_adjoint_services_communes</v>
      </c>
      <c r="D1432" s="37" t="str">
        <f>Grades!$A$92</f>
        <v>Directeur général adjoint des services des communes de 40 000 à 150 000 habitants</v>
      </c>
      <c r="E1432" s="36" t="s">
        <v>188</v>
      </c>
      <c r="F1432" s="51">
        <v>758</v>
      </c>
    </row>
    <row r="1433" spans="1:6" ht="30" x14ac:dyDescent="0.25">
      <c r="A1433" s="49" t="str">
        <f t="shared" si="25"/>
        <v>Directeur général adjoint des services des communes de 40 000 à 150 000 habitants 2e échelon</v>
      </c>
      <c r="B1433" s="37" t="str">
        <f>Filières!$A$42</f>
        <v>EMPLOI_FONCTIONNEL</v>
      </c>
      <c r="C1433" s="37" t="str">
        <f>Grades!$A$89</f>
        <v>Directeur_général_adjoint_services_communes</v>
      </c>
      <c r="D1433" s="37" t="str">
        <f>Grades!$A$92</f>
        <v>Directeur général adjoint des services des communes de 40 000 à 150 000 habitants</v>
      </c>
      <c r="E1433" s="36" t="s">
        <v>189</v>
      </c>
      <c r="F1433" s="51">
        <v>711</v>
      </c>
    </row>
    <row r="1434" spans="1:6" ht="30" x14ac:dyDescent="0.25">
      <c r="A1434" s="49" t="str">
        <f t="shared" si="25"/>
        <v>Directeur général adjoint des services des communes de 40 000 à 150 000 habitants 1er échelon</v>
      </c>
      <c r="B1434" s="37" t="str">
        <f>Filières!$A$42</f>
        <v>EMPLOI_FONCTIONNEL</v>
      </c>
      <c r="C1434" s="37" t="str">
        <f>Grades!$A$89</f>
        <v>Directeur_général_adjoint_services_communes</v>
      </c>
      <c r="D1434" s="37" t="str">
        <f>Grades!$A$92</f>
        <v>Directeur général adjoint des services des communes de 40 000 à 150 000 habitants</v>
      </c>
      <c r="E1434" s="36" t="s">
        <v>190</v>
      </c>
      <c r="F1434" s="51">
        <v>661</v>
      </c>
    </row>
    <row r="1435" spans="1:6" ht="30" x14ac:dyDescent="0.25">
      <c r="A1435" s="49" t="str">
        <f t="shared" si="25"/>
        <v>Directeur général adjoint des services des communes de 150 000 à 400 000 habitants 9e échelon</v>
      </c>
      <c r="B1435" s="37" t="str">
        <f>Filières!$A$42</f>
        <v>EMPLOI_FONCTIONNEL</v>
      </c>
      <c r="C1435" s="37" t="str">
        <f>Grades!$A$89</f>
        <v>Directeur_général_adjoint_services_communes</v>
      </c>
      <c r="D1435" s="37" t="str">
        <f>Grades!$A$93</f>
        <v>Directeur général adjoint des services des communes de 150 000 à 400 000 habitants</v>
      </c>
      <c r="E1435" s="36" t="s">
        <v>182</v>
      </c>
      <c r="F1435" s="51" t="s">
        <v>278</v>
      </c>
    </row>
    <row r="1436" spans="1:6" ht="30" x14ac:dyDescent="0.25">
      <c r="A1436" s="49" t="str">
        <f t="shared" si="25"/>
        <v>Directeur général adjoint des services des communes de 150 000 à 400 000 habitants 8e échelon</v>
      </c>
      <c r="B1436" s="37" t="str">
        <f>Filières!$A$42</f>
        <v>EMPLOI_FONCTIONNEL</v>
      </c>
      <c r="C1436" s="37" t="str">
        <f>Grades!$A$89</f>
        <v>Directeur_général_adjoint_services_communes</v>
      </c>
      <c r="D1436" s="37" t="str">
        <f>Grades!$A$93</f>
        <v>Directeur général adjoint des services des communes de 150 000 à 400 000 habitants</v>
      </c>
      <c r="E1436" s="36" t="s">
        <v>183</v>
      </c>
      <c r="F1436" s="51">
        <v>1027</v>
      </c>
    </row>
    <row r="1437" spans="1:6" ht="30" x14ac:dyDescent="0.25">
      <c r="A1437" s="49" t="str">
        <f t="shared" si="25"/>
        <v>Directeur général adjoint des services des communes de 150 000 à 400 000 habitants 7e échelon</v>
      </c>
      <c r="B1437" s="37" t="str">
        <f>Filières!$A$42</f>
        <v>EMPLOI_FONCTIONNEL</v>
      </c>
      <c r="C1437" s="37" t="str">
        <f>Grades!$A$89</f>
        <v>Directeur_général_adjoint_services_communes</v>
      </c>
      <c r="D1437" s="37" t="str">
        <f>Grades!$A$93</f>
        <v>Directeur général adjoint des services des communes de 150 000 à 400 000 habitants</v>
      </c>
      <c r="E1437" s="36" t="s">
        <v>184</v>
      </c>
      <c r="F1437" s="51">
        <v>966</v>
      </c>
    </row>
    <row r="1438" spans="1:6" ht="30" x14ac:dyDescent="0.25">
      <c r="A1438" s="49" t="str">
        <f t="shared" si="25"/>
        <v>Directeur général adjoint des services des communes de 150 000 à 400 000 habitants 6e échelon</v>
      </c>
      <c r="B1438" s="37" t="str">
        <f>Filières!$A$42</f>
        <v>EMPLOI_FONCTIONNEL</v>
      </c>
      <c r="C1438" s="37" t="str">
        <f>Grades!$A$89</f>
        <v>Directeur_général_adjoint_services_communes</v>
      </c>
      <c r="D1438" s="37" t="str">
        <f>Grades!$A$93</f>
        <v>Directeur général adjoint des services des communes de 150 000 à 400 000 habitants</v>
      </c>
      <c r="E1438" s="36" t="s">
        <v>185</v>
      </c>
      <c r="F1438" s="51">
        <v>921</v>
      </c>
    </row>
    <row r="1439" spans="1:6" ht="30" x14ac:dyDescent="0.25">
      <c r="A1439" s="49" t="str">
        <f t="shared" si="25"/>
        <v>Directeur général adjoint des services des communes de 150 000 à 400 000 habitants 5e échelon</v>
      </c>
      <c r="B1439" s="37" t="str">
        <f>Filières!$A$42</f>
        <v>EMPLOI_FONCTIONNEL</v>
      </c>
      <c r="C1439" s="37" t="str">
        <f>Grades!$A$89</f>
        <v>Directeur_général_adjoint_services_communes</v>
      </c>
      <c r="D1439" s="37" t="str">
        <f>Grades!$A$93</f>
        <v>Directeur général adjoint des services des communes de 150 000 à 400 000 habitants</v>
      </c>
      <c r="E1439" s="36" t="s">
        <v>186</v>
      </c>
      <c r="F1439" s="51">
        <v>877</v>
      </c>
    </row>
    <row r="1440" spans="1:6" ht="30" x14ac:dyDescent="0.25">
      <c r="A1440" s="49" t="str">
        <f t="shared" si="25"/>
        <v>Directeur général adjoint des services des communes de 150 000 à 400 000 habitants 4e échelon</v>
      </c>
      <c r="B1440" s="37" t="str">
        <f>Filières!$A$42</f>
        <v>EMPLOI_FONCTIONNEL</v>
      </c>
      <c r="C1440" s="37" t="str">
        <f>Grades!$A$89</f>
        <v>Directeur_général_adjoint_services_communes</v>
      </c>
      <c r="D1440" s="37" t="str">
        <f>Grades!$A$93</f>
        <v>Directeur général adjoint des services des communes de 150 000 à 400 000 habitants</v>
      </c>
      <c r="E1440" s="36" t="s">
        <v>187</v>
      </c>
      <c r="F1440" s="51">
        <v>831</v>
      </c>
    </row>
    <row r="1441" spans="1:6" ht="30" x14ac:dyDescent="0.25">
      <c r="A1441" s="49" t="str">
        <f t="shared" si="25"/>
        <v>Directeur général adjoint des services des communes de 150 000 à 400 000 habitants 3e échelon</v>
      </c>
      <c r="B1441" s="37" t="str">
        <f>Filières!$A$42</f>
        <v>EMPLOI_FONCTIONNEL</v>
      </c>
      <c r="C1441" s="37" t="str">
        <f>Grades!$A$89</f>
        <v>Directeur_général_adjoint_services_communes</v>
      </c>
      <c r="D1441" s="37" t="str">
        <f>Grades!$A$93</f>
        <v>Directeur général adjoint des services des communes de 150 000 à 400 000 habitants</v>
      </c>
      <c r="E1441" s="36" t="s">
        <v>188</v>
      </c>
      <c r="F1441" s="51">
        <v>786</v>
      </c>
    </row>
    <row r="1442" spans="1:6" ht="30" x14ac:dyDescent="0.25">
      <c r="A1442" s="49" t="str">
        <f t="shared" si="25"/>
        <v>Directeur général adjoint des services des communes de 150 000 à 400 000 habitants 2e échelon</v>
      </c>
      <c r="B1442" s="37" t="str">
        <f>Filières!$A$42</f>
        <v>EMPLOI_FONCTIONNEL</v>
      </c>
      <c r="C1442" s="37" t="str">
        <f>Grades!$A$89</f>
        <v>Directeur_général_adjoint_services_communes</v>
      </c>
      <c r="D1442" s="37" t="str">
        <f>Grades!$A$93</f>
        <v>Directeur général adjoint des services des communes de 150 000 à 400 000 habitants</v>
      </c>
      <c r="E1442" s="36" t="s">
        <v>189</v>
      </c>
      <c r="F1442" s="51">
        <v>745</v>
      </c>
    </row>
    <row r="1443" spans="1:6" ht="30" x14ac:dyDescent="0.25">
      <c r="A1443" s="49" t="str">
        <f t="shared" si="25"/>
        <v>Directeur général adjoint des services des communes de 150 000 à 400 000 habitants 1er échelon</v>
      </c>
      <c r="B1443" s="37" t="str">
        <f>Filières!$A$42</f>
        <v>EMPLOI_FONCTIONNEL</v>
      </c>
      <c r="C1443" s="37" t="str">
        <f>Grades!$A$89</f>
        <v>Directeur_général_adjoint_services_communes</v>
      </c>
      <c r="D1443" s="37" t="str">
        <f>Grades!$A$93</f>
        <v>Directeur général adjoint des services des communes de 150 000 à 400 000 habitants</v>
      </c>
      <c r="E1443" s="36" t="s">
        <v>190</v>
      </c>
      <c r="F1443" s="51">
        <v>706</v>
      </c>
    </row>
    <row r="1444" spans="1:6" ht="30" x14ac:dyDescent="0.25">
      <c r="A1444" s="49" t="str">
        <f t="shared" si="25"/>
        <v>Directeur général adjoint des services des communes de plus de 400 000 habitants 9e échelon</v>
      </c>
      <c r="B1444" s="37" t="str">
        <f>Filières!$A$42</f>
        <v>EMPLOI_FONCTIONNEL</v>
      </c>
      <c r="C1444" s="37" t="str">
        <f>Grades!$A$89</f>
        <v>Directeur_général_adjoint_services_communes</v>
      </c>
      <c r="D1444" s="37" t="str">
        <f>Grades!$A$94</f>
        <v>Directeur général adjoint des services des communes de plus de 400 000 habitants</v>
      </c>
      <c r="E1444" s="36" t="s">
        <v>182</v>
      </c>
      <c r="F1444" s="51" t="s">
        <v>277</v>
      </c>
    </row>
    <row r="1445" spans="1:6" ht="30" x14ac:dyDescent="0.25">
      <c r="A1445" s="49" t="str">
        <f t="shared" si="25"/>
        <v>Directeur général adjoint des services des communes de plus de 400 000 habitants 8e échelon</v>
      </c>
      <c r="B1445" s="37" t="str">
        <f>Filières!$A$42</f>
        <v>EMPLOI_FONCTIONNEL</v>
      </c>
      <c r="C1445" s="37" t="str">
        <f>Grades!$A$89</f>
        <v>Directeur_général_adjoint_services_communes</v>
      </c>
      <c r="D1445" s="37" t="str">
        <f>Grades!$A$94</f>
        <v>Directeur général adjoint des services des communes de plus de 400 000 habitants</v>
      </c>
      <c r="E1445" s="36" t="s">
        <v>183</v>
      </c>
      <c r="F1445" s="51" t="s">
        <v>278</v>
      </c>
    </row>
    <row r="1446" spans="1:6" ht="30" x14ac:dyDescent="0.25">
      <c r="A1446" s="49" t="str">
        <f t="shared" si="25"/>
        <v>Directeur général adjoint des services des communes de plus de 400 000 habitants 7e échelon</v>
      </c>
      <c r="B1446" s="37" t="str">
        <f>Filières!$A$42</f>
        <v>EMPLOI_FONCTIONNEL</v>
      </c>
      <c r="C1446" s="37" t="str">
        <f>Grades!$A$89</f>
        <v>Directeur_général_adjoint_services_communes</v>
      </c>
      <c r="D1446" s="37" t="str">
        <f>Grades!$A$94</f>
        <v>Directeur général adjoint des services des communes de plus de 400 000 habitants</v>
      </c>
      <c r="E1446" s="36" t="s">
        <v>184</v>
      </c>
      <c r="F1446" s="51">
        <v>1012</v>
      </c>
    </row>
    <row r="1447" spans="1:6" ht="30" x14ac:dyDescent="0.25">
      <c r="A1447" s="49" t="str">
        <f t="shared" si="25"/>
        <v>Directeur général adjoint des services des communes de plus de 400 000 habitants 6e échelon</v>
      </c>
      <c r="B1447" s="37" t="str">
        <f>Filières!$A$42</f>
        <v>EMPLOI_FONCTIONNEL</v>
      </c>
      <c r="C1447" s="37" t="str">
        <f>Grades!$A$89</f>
        <v>Directeur_général_adjoint_services_communes</v>
      </c>
      <c r="D1447" s="37" t="str">
        <f>Grades!$A$94</f>
        <v>Directeur général adjoint des services des communes de plus de 400 000 habitants</v>
      </c>
      <c r="E1447" s="36" t="s">
        <v>185</v>
      </c>
      <c r="F1447" s="51">
        <v>981</v>
      </c>
    </row>
    <row r="1448" spans="1:6" ht="30" x14ac:dyDescent="0.25">
      <c r="A1448" s="49" t="str">
        <f t="shared" si="25"/>
        <v>Directeur général adjoint des services des communes de plus de 400 000 habitants 5e échelon</v>
      </c>
      <c r="B1448" s="37" t="str">
        <f>Filières!$A$42</f>
        <v>EMPLOI_FONCTIONNEL</v>
      </c>
      <c r="C1448" s="37" t="str">
        <f>Grades!$A$89</f>
        <v>Directeur_général_adjoint_services_communes</v>
      </c>
      <c r="D1448" s="37" t="str">
        <f>Grades!$A$94</f>
        <v>Directeur général adjoint des services des communes de plus de 400 000 habitants</v>
      </c>
      <c r="E1448" s="36" t="s">
        <v>186</v>
      </c>
      <c r="F1448" s="51">
        <v>947</v>
      </c>
    </row>
    <row r="1449" spans="1:6" ht="30" x14ac:dyDescent="0.25">
      <c r="A1449" s="49" t="str">
        <f t="shared" si="25"/>
        <v>Directeur général adjoint des services des communes de plus de 400 000 habitants 4e échelon</v>
      </c>
      <c r="B1449" s="37" t="str">
        <f>Filières!$A$42</f>
        <v>EMPLOI_FONCTIONNEL</v>
      </c>
      <c r="C1449" s="37" t="str">
        <f>Grades!$A$89</f>
        <v>Directeur_général_adjoint_services_communes</v>
      </c>
      <c r="D1449" s="37" t="str">
        <f>Grades!$A$94</f>
        <v>Directeur général adjoint des services des communes de plus de 400 000 habitants</v>
      </c>
      <c r="E1449" s="36" t="s">
        <v>187</v>
      </c>
      <c r="F1449" s="51">
        <v>911</v>
      </c>
    </row>
    <row r="1450" spans="1:6" ht="30" x14ac:dyDescent="0.25">
      <c r="A1450" s="49" t="str">
        <f t="shared" si="25"/>
        <v>Directeur général adjoint des services des communes de plus de 400 000 habitants 3e échelon</v>
      </c>
      <c r="B1450" s="37" t="str">
        <f>Filières!$A$42</f>
        <v>EMPLOI_FONCTIONNEL</v>
      </c>
      <c r="C1450" s="37" t="str">
        <f>Grades!$A$89</f>
        <v>Directeur_général_adjoint_services_communes</v>
      </c>
      <c r="D1450" s="37" t="str">
        <f>Grades!$A$94</f>
        <v>Directeur général adjoint des services des communes de plus de 400 000 habitants</v>
      </c>
      <c r="E1450" s="36" t="s">
        <v>188</v>
      </c>
      <c r="F1450" s="51">
        <v>877</v>
      </c>
    </row>
    <row r="1451" spans="1:6" ht="30" x14ac:dyDescent="0.25">
      <c r="A1451" s="49" t="str">
        <f t="shared" si="25"/>
        <v>Directeur général adjoint des services des communes de plus de 400 000 habitants 2e échelon</v>
      </c>
      <c r="B1451" s="37" t="str">
        <f>Filières!$A$42</f>
        <v>EMPLOI_FONCTIONNEL</v>
      </c>
      <c r="C1451" s="37" t="str">
        <f>Grades!$A$89</f>
        <v>Directeur_général_adjoint_services_communes</v>
      </c>
      <c r="D1451" s="37" t="str">
        <f>Grades!$A$94</f>
        <v>Directeur général adjoint des services des communes de plus de 400 000 habitants</v>
      </c>
      <c r="E1451" s="36" t="s">
        <v>189</v>
      </c>
      <c r="F1451" s="51">
        <v>847</v>
      </c>
    </row>
    <row r="1452" spans="1:6" ht="30" x14ac:dyDescent="0.25">
      <c r="A1452" s="49" t="str">
        <f t="shared" si="25"/>
        <v>Directeur général adjoint des services des communes de plus de 400 000 habitants 1er échelon</v>
      </c>
      <c r="B1452" s="37" t="str">
        <f>Filières!$A$42</f>
        <v>EMPLOI_FONCTIONNEL</v>
      </c>
      <c r="C1452" s="37" t="str">
        <f>Grades!$A$89</f>
        <v>Directeur_général_adjoint_services_communes</v>
      </c>
      <c r="D1452" s="37" t="str">
        <f>Grades!$A$94</f>
        <v>Directeur général adjoint des services des communes de plus de 400 000 habitants</v>
      </c>
      <c r="E1452" s="36" t="s">
        <v>190</v>
      </c>
      <c r="F1452" s="51">
        <v>817</v>
      </c>
    </row>
    <row r="1453" spans="1:6" ht="30" x14ac:dyDescent="0.25">
      <c r="A1453" s="49" t="str">
        <f t="shared" si="25"/>
        <v>Directeur général des services des départements jusqu’à 900 000 habitants 7e échelon</v>
      </c>
      <c r="B1453" s="37" t="str">
        <f>Filières!$A$42</f>
        <v>EMPLOI_FONCTIONNEL</v>
      </c>
      <c r="C1453" s="37" t="str">
        <f>Grades!$C$89</f>
        <v>Directeur_général_services_départements</v>
      </c>
      <c r="D1453" s="37" t="str">
        <f>Grades!$C$90</f>
        <v>Directeur général des services des départements jusqu’à 900 000 habitants</v>
      </c>
      <c r="E1453" s="36" t="s">
        <v>184</v>
      </c>
      <c r="F1453" s="51" t="s">
        <v>280</v>
      </c>
    </row>
    <row r="1454" spans="1:6" ht="30" x14ac:dyDescent="0.25">
      <c r="A1454" s="49" t="str">
        <f t="shared" si="25"/>
        <v>Directeur général des services des départements jusqu’à 900 000 habitants 6e échelon</v>
      </c>
      <c r="B1454" s="37" t="str">
        <f>Filières!$A$42</f>
        <v>EMPLOI_FONCTIONNEL</v>
      </c>
      <c r="C1454" s="37" t="str">
        <f>Grades!$C$89</f>
        <v>Directeur_général_services_départements</v>
      </c>
      <c r="D1454" s="37" t="str">
        <f>Grades!$C$90</f>
        <v>Directeur général des services des départements jusqu’à 900 000 habitants</v>
      </c>
      <c r="E1454" s="36" t="s">
        <v>185</v>
      </c>
      <c r="F1454" s="51" t="s">
        <v>276</v>
      </c>
    </row>
    <row r="1455" spans="1:6" ht="30" x14ac:dyDescent="0.25">
      <c r="A1455" s="49" t="str">
        <f t="shared" si="25"/>
        <v>Directeur général des services des départements jusqu’à 900 000 habitants 5e échelon</v>
      </c>
      <c r="B1455" s="37" t="str">
        <f>Filières!$A$42</f>
        <v>EMPLOI_FONCTIONNEL</v>
      </c>
      <c r="C1455" s="37" t="str">
        <f>Grades!$C$89</f>
        <v>Directeur_général_services_départements</v>
      </c>
      <c r="D1455" s="37" t="str">
        <f>Grades!$C$90</f>
        <v>Directeur général des services des départements jusqu’à 900 000 habitants</v>
      </c>
      <c r="E1455" s="36" t="s">
        <v>186</v>
      </c>
      <c r="F1455" s="51" t="s">
        <v>277</v>
      </c>
    </row>
    <row r="1456" spans="1:6" ht="30" x14ac:dyDescent="0.25">
      <c r="A1456" s="49" t="str">
        <f t="shared" si="25"/>
        <v>Directeur général des services des départements jusqu’à 900 000 habitants 4e échelon</v>
      </c>
      <c r="B1456" s="37" t="str">
        <f>Filières!$A$42</f>
        <v>EMPLOI_FONCTIONNEL</v>
      </c>
      <c r="C1456" s="37" t="str">
        <f>Grades!$C$89</f>
        <v>Directeur_général_services_départements</v>
      </c>
      <c r="D1456" s="37" t="str">
        <f>Grades!$C$90</f>
        <v>Directeur général des services des départements jusqu’à 900 000 habitants</v>
      </c>
      <c r="E1456" s="36" t="s">
        <v>187</v>
      </c>
      <c r="F1456" s="51" t="s">
        <v>278</v>
      </c>
    </row>
    <row r="1457" spans="1:6" ht="30" x14ac:dyDescent="0.25">
      <c r="A1457" s="49" t="str">
        <f t="shared" si="25"/>
        <v>Directeur général des services des départements jusqu’à 900 000 habitants 3e échelon</v>
      </c>
      <c r="B1457" s="37" t="str">
        <f>Filières!$A$42</f>
        <v>EMPLOI_FONCTIONNEL</v>
      </c>
      <c r="C1457" s="37" t="str">
        <f>Grades!$C$89</f>
        <v>Directeur_général_services_départements</v>
      </c>
      <c r="D1457" s="37" t="str">
        <f>Grades!$C$90</f>
        <v>Directeur général des services des départements jusqu’à 900 000 habitants</v>
      </c>
      <c r="E1457" s="36" t="s">
        <v>188</v>
      </c>
      <c r="F1457" s="51">
        <v>1027</v>
      </c>
    </row>
    <row r="1458" spans="1:6" ht="30" x14ac:dyDescent="0.25">
      <c r="A1458" s="49" t="str">
        <f t="shared" si="25"/>
        <v>Directeur général des services des départements jusqu’à 900 000 habitants 2e échelon</v>
      </c>
      <c r="B1458" s="37" t="str">
        <f>Filières!$A$42</f>
        <v>EMPLOI_FONCTIONNEL</v>
      </c>
      <c r="C1458" s="37" t="str">
        <f>Grades!$C$89</f>
        <v>Directeur_général_services_départements</v>
      </c>
      <c r="D1458" s="37" t="str">
        <f>Grades!$C$90</f>
        <v>Directeur général des services des départements jusqu’à 900 000 habitants</v>
      </c>
      <c r="E1458" s="36" t="s">
        <v>189</v>
      </c>
      <c r="F1458" s="51">
        <v>953</v>
      </c>
    </row>
    <row r="1459" spans="1:6" ht="30" x14ac:dyDescent="0.25">
      <c r="A1459" s="49" t="str">
        <f t="shared" si="25"/>
        <v>Directeur général des services des départements jusqu’à 900 000 habitants 1er échelon</v>
      </c>
      <c r="B1459" s="37" t="str">
        <f>Filières!$A$42</f>
        <v>EMPLOI_FONCTIONNEL</v>
      </c>
      <c r="C1459" s="37" t="str">
        <f>Grades!$C$89</f>
        <v>Directeur_général_services_départements</v>
      </c>
      <c r="D1459" s="37" t="str">
        <f>Grades!$C$90</f>
        <v>Directeur général des services des départements jusqu’à 900 000 habitants</v>
      </c>
      <c r="E1459" s="36" t="s">
        <v>190</v>
      </c>
      <c r="F1459" s="51">
        <v>898</v>
      </c>
    </row>
    <row r="1460" spans="1:6" ht="30" x14ac:dyDescent="0.25">
      <c r="A1460" s="49" t="str">
        <f t="shared" si="25"/>
        <v>Directeur général des services des départements de plus de 900 000 habitants 6e échelon</v>
      </c>
      <c r="B1460" s="37" t="str">
        <f>Filières!$A$42</f>
        <v>EMPLOI_FONCTIONNEL</v>
      </c>
      <c r="C1460" s="37" t="str">
        <f>Grades!$C$89</f>
        <v>Directeur_général_services_départements</v>
      </c>
      <c r="D1460" s="37" t="str">
        <f>Grades!$C$91</f>
        <v>Directeur général des services des départements de plus de 900 000 habitants</v>
      </c>
      <c r="E1460" s="36" t="s">
        <v>185</v>
      </c>
      <c r="F1460" s="51" t="s">
        <v>279</v>
      </c>
    </row>
    <row r="1461" spans="1:6" ht="30" x14ac:dyDescent="0.25">
      <c r="A1461" s="49" t="str">
        <f t="shared" si="25"/>
        <v>Directeur général des services des départements de plus de 900 000 habitants 5e échelon</v>
      </c>
      <c r="B1461" s="37" t="str">
        <f>Filières!$A$42</f>
        <v>EMPLOI_FONCTIONNEL</v>
      </c>
      <c r="C1461" s="37" t="str">
        <f>Grades!$C$89</f>
        <v>Directeur_général_services_départements</v>
      </c>
      <c r="D1461" s="37" t="str">
        <f>Grades!$C$91</f>
        <v>Directeur général des services des départements de plus de 900 000 habitants</v>
      </c>
      <c r="E1461" s="36" t="s">
        <v>186</v>
      </c>
      <c r="F1461" s="51" t="s">
        <v>280</v>
      </c>
    </row>
    <row r="1462" spans="1:6" ht="30" x14ac:dyDescent="0.25">
      <c r="A1462" s="49" t="str">
        <f t="shared" si="25"/>
        <v>Directeur général des services des départements de plus de 900 000 habitants 4e échelon</v>
      </c>
      <c r="B1462" s="37" t="str">
        <f>Filières!$A$42</f>
        <v>EMPLOI_FONCTIONNEL</v>
      </c>
      <c r="C1462" s="37" t="str">
        <f>Grades!$C$89</f>
        <v>Directeur_général_services_départements</v>
      </c>
      <c r="D1462" s="37" t="str">
        <f>Grades!$C$91</f>
        <v>Directeur général des services des départements de plus de 900 000 habitants</v>
      </c>
      <c r="E1462" s="36" t="s">
        <v>187</v>
      </c>
      <c r="F1462" s="51" t="s">
        <v>276</v>
      </c>
    </row>
    <row r="1463" spans="1:6" ht="30" x14ac:dyDescent="0.25">
      <c r="A1463" s="49" t="str">
        <f t="shared" si="25"/>
        <v>Directeur général des services des départements de plus de 900 000 habitants 3e échelon</v>
      </c>
      <c r="B1463" s="37" t="str">
        <f>Filières!$A$42</f>
        <v>EMPLOI_FONCTIONNEL</v>
      </c>
      <c r="C1463" s="37" t="str">
        <f>Grades!$C$89</f>
        <v>Directeur_général_services_départements</v>
      </c>
      <c r="D1463" s="37" t="str">
        <f>Grades!$C$91</f>
        <v>Directeur général des services des départements de plus de 900 000 habitants</v>
      </c>
      <c r="E1463" s="36" t="s">
        <v>188</v>
      </c>
      <c r="F1463" s="51" t="s">
        <v>277</v>
      </c>
    </row>
    <row r="1464" spans="1:6" ht="30" x14ac:dyDescent="0.25">
      <c r="A1464" s="49" t="str">
        <f t="shared" si="25"/>
        <v>Directeur général des services des départements de plus de 900 000 habitants 2e échelon</v>
      </c>
      <c r="B1464" s="37" t="str">
        <f>Filières!$A$42</f>
        <v>EMPLOI_FONCTIONNEL</v>
      </c>
      <c r="C1464" s="37" t="str">
        <f>Grades!$C$89</f>
        <v>Directeur_général_services_départements</v>
      </c>
      <c r="D1464" s="37" t="str">
        <f>Grades!$C$91</f>
        <v>Directeur général des services des départements de plus de 900 000 habitants</v>
      </c>
      <c r="E1464" s="36" t="s">
        <v>189</v>
      </c>
      <c r="F1464" s="51" t="s">
        <v>278</v>
      </c>
    </row>
    <row r="1465" spans="1:6" ht="30" x14ac:dyDescent="0.25">
      <c r="A1465" s="49" t="str">
        <f t="shared" si="25"/>
        <v>Directeur général des services des départements de plus de 900 000 habitants 1er échelon</v>
      </c>
      <c r="B1465" s="37" t="str">
        <f>Filières!$A$42</f>
        <v>EMPLOI_FONCTIONNEL</v>
      </c>
      <c r="C1465" s="37" t="str">
        <f>Grades!$C$89</f>
        <v>Directeur_général_services_départements</v>
      </c>
      <c r="D1465" s="37" t="str">
        <f>Grades!$C$91</f>
        <v>Directeur général des services des départements de plus de 900 000 habitants</v>
      </c>
      <c r="E1465" s="36" t="s">
        <v>190</v>
      </c>
      <c r="F1465" s="51">
        <v>1027</v>
      </c>
    </row>
    <row r="1466" spans="1:6" ht="30" x14ac:dyDescent="0.25">
      <c r="A1466" s="49" t="str">
        <f t="shared" si="25"/>
        <v>Directeur général adjoint des services des départements jusqu’à 900 000 habitants 7e échelon</v>
      </c>
      <c r="B1466" s="37" t="str">
        <f>Filières!$A$42</f>
        <v>EMPLOI_FONCTIONNEL</v>
      </c>
      <c r="C1466" s="37" t="str">
        <f>Grades!$E$89</f>
        <v>Directeur_général_adjoint_services_départements</v>
      </c>
      <c r="D1466" s="37" t="str">
        <f>Grades!$E$90</f>
        <v>Directeur général adjoint des services des départements jusqu’à 900 000 habitants</v>
      </c>
      <c r="E1466" s="36" t="s">
        <v>184</v>
      </c>
      <c r="F1466" s="51" t="s">
        <v>278</v>
      </c>
    </row>
    <row r="1467" spans="1:6" ht="30" x14ac:dyDescent="0.25">
      <c r="A1467" s="49" t="str">
        <f t="shared" si="25"/>
        <v>Directeur général adjoint des services des départements jusqu’à 900 000 habitants 6e échelon</v>
      </c>
      <c r="B1467" s="37" t="str">
        <f>Filières!$A$42</f>
        <v>EMPLOI_FONCTIONNEL</v>
      </c>
      <c r="C1467" s="37" t="str">
        <f>Grades!$E$89</f>
        <v>Directeur_général_adjoint_services_départements</v>
      </c>
      <c r="D1467" s="37" t="str">
        <f>Grades!$E$90</f>
        <v>Directeur général adjoint des services des départements jusqu’à 900 000 habitants</v>
      </c>
      <c r="E1467" s="36" t="s">
        <v>185</v>
      </c>
      <c r="F1467" s="51">
        <v>1027</v>
      </c>
    </row>
    <row r="1468" spans="1:6" ht="30" x14ac:dyDescent="0.25">
      <c r="A1468" s="49" t="str">
        <f t="shared" si="25"/>
        <v>Directeur général adjoint des services des départements jusqu’à 900 000 habitants 5e échelon</v>
      </c>
      <c r="B1468" s="37" t="str">
        <f>Filières!$A$42</f>
        <v>EMPLOI_FONCTIONNEL</v>
      </c>
      <c r="C1468" s="37" t="str">
        <f>Grades!$E$89</f>
        <v>Directeur_général_adjoint_services_départements</v>
      </c>
      <c r="D1468" s="37" t="str">
        <f>Grades!$E$90</f>
        <v>Directeur général adjoint des services des départements jusqu’à 900 000 habitants</v>
      </c>
      <c r="E1468" s="36" t="s">
        <v>186</v>
      </c>
      <c r="F1468" s="51">
        <v>953</v>
      </c>
    </row>
    <row r="1469" spans="1:6" ht="30" x14ac:dyDescent="0.25">
      <c r="A1469" s="49" t="str">
        <f t="shared" ref="A1469:A1514" si="26">D1469&amp;" "&amp;E1469</f>
        <v>Directeur général adjoint des services des départements jusqu’à 900 000 habitants 4e échelon</v>
      </c>
      <c r="B1469" s="37" t="str">
        <f>Filières!$A$42</f>
        <v>EMPLOI_FONCTIONNEL</v>
      </c>
      <c r="C1469" s="37" t="str">
        <f>Grades!$E$89</f>
        <v>Directeur_général_adjoint_services_départements</v>
      </c>
      <c r="D1469" s="37" t="str">
        <f>Grades!$E$90</f>
        <v>Directeur général adjoint des services des départements jusqu’à 900 000 habitants</v>
      </c>
      <c r="E1469" s="36" t="s">
        <v>187</v>
      </c>
      <c r="F1469" s="51">
        <v>898</v>
      </c>
    </row>
    <row r="1470" spans="1:6" ht="30" x14ac:dyDescent="0.25">
      <c r="A1470" s="49" t="str">
        <f t="shared" si="26"/>
        <v>Directeur général adjoint des services des départements jusqu’à 900 000 habitants 3e échelon</v>
      </c>
      <c r="B1470" s="37" t="str">
        <f>Filières!$A$42</f>
        <v>EMPLOI_FONCTIONNEL</v>
      </c>
      <c r="C1470" s="37" t="str">
        <f>Grades!$E$89</f>
        <v>Directeur_général_adjoint_services_départements</v>
      </c>
      <c r="D1470" s="37" t="str">
        <f>Grades!$E$90</f>
        <v>Directeur général adjoint des services des départements jusqu’à 900 000 habitants</v>
      </c>
      <c r="E1470" s="36" t="s">
        <v>188</v>
      </c>
      <c r="F1470" s="51">
        <v>831</v>
      </c>
    </row>
    <row r="1471" spans="1:6" ht="30" x14ac:dyDescent="0.25">
      <c r="A1471" s="49" t="str">
        <f t="shared" si="26"/>
        <v>Directeur général adjoint des services des départements jusqu’à 900 000 habitants 2e échelon</v>
      </c>
      <c r="B1471" s="37" t="str">
        <f>Filières!$A$42</f>
        <v>EMPLOI_FONCTIONNEL</v>
      </c>
      <c r="C1471" s="37" t="str">
        <f>Grades!$E$89</f>
        <v>Directeur_général_adjoint_services_départements</v>
      </c>
      <c r="D1471" s="37" t="str">
        <f>Grades!$E$90</f>
        <v>Directeur général adjoint des services des départements jusqu’à 900 000 habitants</v>
      </c>
      <c r="E1471" s="36" t="s">
        <v>189</v>
      </c>
      <c r="F1471" s="51">
        <v>762</v>
      </c>
    </row>
    <row r="1472" spans="1:6" ht="30" x14ac:dyDescent="0.25">
      <c r="A1472" s="49" t="str">
        <f t="shared" si="26"/>
        <v>Directeur général adjoint des services des départements jusqu’à 900 000 habitants 1er échelon</v>
      </c>
      <c r="B1472" s="37" t="str">
        <f>Filières!$A$42</f>
        <v>EMPLOI_FONCTIONNEL</v>
      </c>
      <c r="C1472" s="37" t="str">
        <f>Grades!$E$89</f>
        <v>Directeur_général_adjoint_services_départements</v>
      </c>
      <c r="D1472" s="37" t="str">
        <f>Grades!$E$90</f>
        <v>Directeur général adjoint des services des départements jusqu’à 900 000 habitants</v>
      </c>
      <c r="E1472" s="36" t="s">
        <v>190</v>
      </c>
      <c r="F1472" s="51">
        <v>713</v>
      </c>
    </row>
    <row r="1473" spans="1:6" ht="30" x14ac:dyDescent="0.25">
      <c r="A1473" s="49" t="str">
        <f t="shared" si="26"/>
        <v>Directeur général adjoint des services des départements de plus de 900 000 habitants 6e échelon</v>
      </c>
      <c r="B1473" s="37" t="str">
        <f>Filières!$A$42</f>
        <v>EMPLOI_FONCTIONNEL</v>
      </c>
      <c r="C1473" s="37" t="str">
        <f>Grades!$E$89</f>
        <v>Directeur_général_adjoint_services_départements</v>
      </c>
      <c r="D1473" s="37" t="str">
        <f>Grades!$E$91</f>
        <v>Directeur général adjoint des services des départements de plus de 900 000 habitants</v>
      </c>
      <c r="E1473" s="36" t="s">
        <v>185</v>
      </c>
      <c r="F1473" s="51" t="s">
        <v>277</v>
      </c>
    </row>
    <row r="1474" spans="1:6" ht="30" x14ac:dyDescent="0.25">
      <c r="A1474" s="49" t="str">
        <f t="shared" si="26"/>
        <v>Directeur général adjoint des services des départements de plus de 900 000 habitants 5e échelon</v>
      </c>
      <c r="B1474" s="37" t="str">
        <f>Filières!$A$42</f>
        <v>EMPLOI_FONCTIONNEL</v>
      </c>
      <c r="C1474" s="37" t="str">
        <f>Grades!$E$89</f>
        <v>Directeur_général_adjoint_services_départements</v>
      </c>
      <c r="D1474" s="37" t="str">
        <f>Grades!$E$91</f>
        <v>Directeur général adjoint des services des départements de plus de 900 000 habitants</v>
      </c>
      <c r="E1474" s="36" t="s">
        <v>186</v>
      </c>
      <c r="F1474" s="51" t="s">
        <v>278</v>
      </c>
    </row>
    <row r="1475" spans="1:6" ht="30" x14ac:dyDescent="0.25">
      <c r="A1475" s="49" t="str">
        <f t="shared" si="26"/>
        <v>Directeur général adjoint des services des départements de plus de 900 000 habitants 4e échelon</v>
      </c>
      <c r="B1475" s="37" t="str">
        <f>Filières!$A$42</f>
        <v>EMPLOI_FONCTIONNEL</v>
      </c>
      <c r="C1475" s="37" t="str">
        <f>Grades!$E$89</f>
        <v>Directeur_général_adjoint_services_départements</v>
      </c>
      <c r="D1475" s="37" t="str">
        <f>Grades!$E$91</f>
        <v>Directeur général adjoint des services des départements de plus de 900 000 habitants</v>
      </c>
      <c r="E1475" s="36" t="s">
        <v>187</v>
      </c>
      <c r="F1475" s="51">
        <v>1027</v>
      </c>
    </row>
    <row r="1476" spans="1:6" ht="30" x14ac:dyDescent="0.25">
      <c r="A1476" s="49" t="str">
        <f t="shared" si="26"/>
        <v>Directeur général adjoint des services des départements de plus de 900 000 habitants 3e échelon</v>
      </c>
      <c r="B1476" s="37" t="str">
        <f>Filières!$A$42</f>
        <v>EMPLOI_FONCTIONNEL</v>
      </c>
      <c r="C1476" s="37" t="str">
        <f>Grades!$E$89</f>
        <v>Directeur_général_adjoint_services_départements</v>
      </c>
      <c r="D1476" s="37" t="str">
        <f>Grades!$E$91</f>
        <v>Directeur général adjoint des services des départements de plus de 900 000 habitants</v>
      </c>
      <c r="E1476" s="36" t="s">
        <v>188</v>
      </c>
      <c r="F1476" s="51">
        <v>953</v>
      </c>
    </row>
    <row r="1477" spans="1:6" ht="30" x14ac:dyDescent="0.25">
      <c r="A1477" s="49" t="str">
        <f t="shared" si="26"/>
        <v>Directeur général adjoint des services des départements de plus de 900 000 habitants 2e échelon</v>
      </c>
      <c r="B1477" s="37" t="str">
        <f>Filières!$A$42</f>
        <v>EMPLOI_FONCTIONNEL</v>
      </c>
      <c r="C1477" s="37" t="str">
        <f>Grades!$E$89</f>
        <v>Directeur_général_adjoint_services_départements</v>
      </c>
      <c r="D1477" s="37" t="str">
        <f>Grades!$E$91</f>
        <v>Directeur général adjoint des services des départements de plus de 900 000 habitants</v>
      </c>
      <c r="E1477" s="36" t="s">
        <v>189</v>
      </c>
      <c r="F1477" s="51">
        <v>898</v>
      </c>
    </row>
    <row r="1478" spans="1:6" ht="30" x14ac:dyDescent="0.25">
      <c r="A1478" s="49" t="str">
        <f t="shared" si="26"/>
        <v>Directeur général adjoint des services des départements de plus de 900 000 habitants 1er échelon</v>
      </c>
      <c r="B1478" s="37" t="str">
        <f>Filières!$A$42</f>
        <v>EMPLOI_FONCTIONNEL</v>
      </c>
      <c r="C1478" s="37" t="str">
        <f>Grades!$E$89</f>
        <v>Directeur_général_adjoint_services_départements</v>
      </c>
      <c r="D1478" s="37" t="str">
        <f>Grades!$E$91</f>
        <v>Directeur général adjoint des services des départements de plus de 900 000 habitants</v>
      </c>
      <c r="E1478" s="36" t="s">
        <v>190</v>
      </c>
      <c r="F1478" s="51">
        <v>831</v>
      </c>
    </row>
    <row r="1479" spans="1:6" ht="30" x14ac:dyDescent="0.25">
      <c r="A1479" s="49" t="str">
        <f t="shared" si="26"/>
        <v>Directeur général des services des régions (Île-de-France) 5e échelon</v>
      </c>
      <c r="B1479" s="37" t="str">
        <f>Filières!$A$42</f>
        <v>EMPLOI_FONCTIONNEL</v>
      </c>
      <c r="C1479" s="37" t="str">
        <f>Grades!$G$89</f>
        <v>Directeur_général_services_régions</v>
      </c>
      <c r="D1479" s="37" t="str">
        <f>Grades!$G$90</f>
        <v>Directeur général des services des régions (Île-de-France)</v>
      </c>
      <c r="E1479" s="36" t="s">
        <v>186</v>
      </c>
      <c r="F1479" s="51" t="s">
        <v>312</v>
      </c>
    </row>
    <row r="1480" spans="1:6" ht="30" x14ac:dyDescent="0.25">
      <c r="A1480" s="49" t="str">
        <f t="shared" si="26"/>
        <v>Directeur général des services des régions (Île-de-France) 4e échelon</v>
      </c>
      <c r="B1480" s="37" t="str">
        <f>Filières!$A$42</f>
        <v>EMPLOI_FONCTIONNEL</v>
      </c>
      <c r="C1480" s="37" t="str">
        <f>Grades!$G$89</f>
        <v>Directeur_général_services_régions</v>
      </c>
      <c r="D1480" s="37" t="str">
        <f>Grades!$G$90</f>
        <v>Directeur général des services des régions (Île-de-France)</v>
      </c>
      <c r="E1480" s="36" t="s">
        <v>187</v>
      </c>
      <c r="F1480" s="51" t="s">
        <v>279</v>
      </c>
    </row>
    <row r="1481" spans="1:6" ht="30" x14ac:dyDescent="0.25">
      <c r="A1481" s="49" t="str">
        <f t="shared" si="26"/>
        <v>Directeur général des services des régions (Île-de-France) 3e échelon</v>
      </c>
      <c r="B1481" s="37" t="str">
        <f>Filières!$A$42</f>
        <v>EMPLOI_FONCTIONNEL</v>
      </c>
      <c r="C1481" s="37" t="str">
        <f>Grades!$G$89</f>
        <v>Directeur_général_services_régions</v>
      </c>
      <c r="D1481" s="37" t="str">
        <f>Grades!$G$90</f>
        <v>Directeur général des services des régions (Île-de-France)</v>
      </c>
      <c r="E1481" s="36" t="s">
        <v>188</v>
      </c>
      <c r="F1481" s="51" t="s">
        <v>280</v>
      </c>
    </row>
    <row r="1482" spans="1:6" ht="30" x14ac:dyDescent="0.25">
      <c r="A1482" s="49" t="str">
        <f t="shared" si="26"/>
        <v>Directeur général des services des régions (Île-de-France) 2e échelon</v>
      </c>
      <c r="B1482" s="37" t="str">
        <f>Filières!$A$42</f>
        <v>EMPLOI_FONCTIONNEL</v>
      </c>
      <c r="C1482" s="37" t="str">
        <f>Grades!$G$89</f>
        <v>Directeur_général_services_régions</v>
      </c>
      <c r="D1482" s="37" t="str">
        <f>Grades!$G$90</f>
        <v>Directeur général des services des régions (Île-de-France)</v>
      </c>
      <c r="E1482" s="36" t="s">
        <v>189</v>
      </c>
      <c r="F1482" s="51" t="s">
        <v>276</v>
      </c>
    </row>
    <row r="1483" spans="1:6" ht="30" x14ac:dyDescent="0.25">
      <c r="A1483" s="49" t="str">
        <f t="shared" si="26"/>
        <v>Directeur général des services des régions (Île-de-France) 1er échelon</v>
      </c>
      <c r="B1483" s="37" t="str">
        <f>Filières!$A$42</f>
        <v>EMPLOI_FONCTIONNEL</v>
      </c>
      <c r="C1483" s="37" t="str">
        <f>Grades!$G$89</f>
        <v>Directeur_général_services_régions</v>
      </c>
      <c r="D1483" s="37" t="str">
        <f>Grades!$G$90</f>
        <v>Directeur général des services des régions (Île-de-France)</v>
      </c>
      <c r="E1483" s="36" t="s">
        <v>190</v>
      </c>
      <c r="F1483" s="51" t="s">
        <v>277</v>
      </c>
    </row>
    <row r="1484" spans="1:6" ht="30" x14ac:dyDescent="0.25">
      <c r="A1484" s="49" t="str">
        <f t="shared" si="26"/>
        <v>Directeur général des services des régions jusqu’à 2 000 000 d’habitants 7e échelon</v>
      </c>
      <c r="B1484" s="37" t="str">
        <f>Filières!$A$42</f>
        <v>EMPLOI_FONCTIONNEL</v>
      </c>
      <c r="C1484" s="37" t="str">
        <f>Grades!$G$89</f>
        <v>Directeur_général_services_régions</v>
      </c>
      <c r="D1484" s="37" t="str">
        <f>Grades!$G$91</f>
        <v>Directeur général des services des régions jusqu’à 2 000 000 d’habitants</v>
      </c>
      <c r="E1484" s="36" t="s">
        <v>184</v>
      </c>
      <c r="F1484" s="51" t="s">
        <v>280</v>
      </c>
    </row>
    <row r="1485" spans="1:6" ht="30" x14ac:dyDescent="0.25">
      <c r="A1485" s="49" t="str">
        <f t="shared" si="26"/>
        <v>Directeur général des services des régions jusqu’à 2 000 000 d’habitants 6e échelon</v>
      </c>
      <c r="B1485" s="37" t="str">
        <f>Filières!$A$42</f>
        <v>EMPLOI_FONCTIONNEL</v>
      </c>
      <c r="C1485" s="37" t="str">
        <f>Grades!$G$89</f>
        <v>Directeur_général_services_régions</v>
      </c>
      <c r="D1485" s="37" t="str">
        <f>Grades!$G$91</f>
        <v>Directeur général des services des régions jusqu’à 2 000 000 d’habitants</v>
      </c>
      <c r="E1485" s="36" t="s">
        <v>185</v>
      </c>
      <c r="F1485" s="51" t="s">
        <v>276</v>
      </c>
    </row>
    <row r="1486" spans="1:6" ht="30" x14ac:dyDescent="0.25">
      <c r="A1486" s="49" t="str">
        <f t="shared" si="26"/>
        <v>Directeur général des services des régions jusqu’à 2 000 000 d’habitants 5e échelon</v>
      </c>
      <c r="B1486" s="37" t="str">
        <f>Filières!$A$42</f>
        <v>EMPLOI_FONCTIONNEL</v>
      </c>
      <c r="C1486" s="37" t="str">
        <f>Grades!$G$89</f>
        <v>Directeur_général_services_régions</v>
      </c>
      <c r="D1486" s="37" t="str">
        <f>Grades!$G$91</f>
        <v>Directeur général des services des régions jusqu’à 2 000 000 d’habitants</v>
      </c>
      <c r="E1486" s="36" t="s">
        <v>186</v>
      </c>
      <c r="F1486" s="51" t="s">
        <v>277</v>
      </c>
    </row>
    <row r="1487" spans="1:6" ht="30" x14ac:dyDescent="0.25">
      <c r="A1487" s="49" t="str">
        <f t="shared" si="26"/>
        <v>Directeur général des services des régions jusqu’à 2 000 000 d’habitants 4e échelon</v>
      </c>
      <c r="B1487" s="37" t="str">
        <f>Filières!$A$42</f>
        <v>EMPLOI_FONCTIONNEL</v>
      </c>
      <c r="C1487" s="37" t="str">
        <f>Grades!$G$89</f>
        <v>Directeur_général_services_régions</v>
      </c>
      <c r="D1487" s="37" t="str">
        <f>Grades!$G$91</f>
        <v>Directeur général des services des régions jusqu’à 2 000 000 d’habitants</v>
      </c>
      <c r="E1487" s="36" t="s">
        <v>187</v>
      </c>
      <c r="F1487" s="51" t="s">
        <v>278</v>
      </c>
    </row>
    <row r="1488" spans="1:6" ht="30" x14ac:dyDescent="0.25">
      <c r="A1488" s="49" t="str">
        <f t="shared" si="26"/>
        <v>Directeur général des services des régions jusqu’à 2 000 000 d’habitants 3e échelon</v>
      </c>
      <c r="B1488" s="37" t="str">
        <f>Filières!$A$42</f>
        <v>EMPLOI_FONCTIONNEL</v>
      </c>
      <c r="C1488" s="37" t="str">
        <f>Grades!$G$89</f>
        <v>Directeur_général_services_régions</v>
      </c>
      <c r="D1488" s="37" t="str">
        <f>Grades!$G$91</f>
        <v>Directeur général des services des régions jusqu’à 2 000 000 d’habitants</v>
      </c>
      <c r="E1488" s="36" t="s">
        <v>188</v>
      </c>
      <c r="F1488" s="51">
        <v>1027</v>
      </c>
    </row>
    <row r="1489" spans="1:6" ht="30" x14ac:dyDescent="0.25">
      <c r="A1489" s="49" t="str">
        <f t="shared" si="26"/>
        <v>Directeur général des services des régions jusqu’à 2 000 000 d’habitants 2e échelon</v>
      </c>
      <c r="B1489" s="37" t="str">
        <f>Filières!$A$42</f>
        <v>EMPLOI_FONCTIONNEL</v>
      </c>
      <c r="C1489" s="37" t="str">
        <f>Grades!$G$89</f>
        <v>Directeur_général_services_régions</v>
      </c>
      <c r="D1489" s="37" t="str">
        <f>Grades!$G$91</f>
        <v>Directeur général des services des régions jusqu’à 2 000 000 d’habitants</v>
      </c>
      <c r="E1489" s="36" t="s">
        <v>189</v>
      </c>
      <c r="F1489" s="51">
        <v>953</v>
      </c>
    </row>
    <row r="1490" spans="1:6" ht="30" x14ac:dyDescent="0.25">
      <c r="A1490" s="49" t="str">
        <f t="shared" si="26"/>
        <v>Directeur général des services des régions jusqu’à 2 000 000 d’habitants 1er échelon</v>
      </c>
      <c r="B1490" s="37" t="str">
        <f>Filières!$A$42</f>
        <v>EMPLOI_FONCTIONNEL</v>
      </c>
      <c r="C1490" s="37" t="str">
        <f>Grades!$G$89</f>
        <v>Directeur_général_services_régions</v>
      </c>
      <c r="D1490" s="37" t="str">
        <f>Grades!$G$91</f>
        <v>Directeur général des services des régions jusqu’à 2 000 000 d’habitants</v>
      </c>
      <c r="E1490" s="36" t="s">
        <v>190</v>
      </c>
      <c r="F1490" s="51">
        <v>898</v>
      </c>
    </row>
    <row r="1491" spans="1:6" ht="30" x14ac:dyDescent="0.25">
      <c r="A1491" s="49" t="str">
        <f t="shared" si="26"/>
        <v>Directeur général des services des régions de plus de 2 000 000 d’habitants 6e échelon</v>
      </c>
      <c r="B1491" s="37" t="str">
        <f>Filières!$A$42</f>
        <v>EMPLOI_FONCTIONNEL</v>
      </c>
      <c r="C1491" s="37" t="str">
        <f>Grades!$G$89</f>
        <v>Directeur_général_services_régions</v>
      </c>
      <c r="D1491" s="37" t="str">
        <f>Grades!$G$92</f>
        <v>Directeur général des services des régions de plus de 2 000 000 d’habitants</v>
      </c>
      <c r="E1491" s="36" t="s">
        <v>185</v>
      </c>
      <c r="F1491" s="51" t="s">
        <v>279</v>
      </c>
    </row>
    <row r="1492" spans="1:6" ht="30" x14ac:dyDescent="0.25">
      <c r="A1492" s="49" t="str">
        <f t="shared" si="26"/>
        <v>Directeur général des services des régions de plus de 2 000 000 d’habitants 5e échelon</v>
      </c>
      <c r="B1492" s="37" t="str">
        <f>Filières!$A$42</f>
        <v>EMPLOI_FONCTIONNEL</v>
      </c>
      <c r="C1492" s="37" t="str">
        <f>Grades!$G$89</f>
        <v>Directeur_général_services_régions</v>
      </c>
      <c r="D1492" s="37" t="str">
        <f>Grades!$G$92</f>
        <v>Directeur général des services des régions de plus de 2 000 000 d’habitants</v>
      </c>
      <c r="E1492" s="36" t="s">
        <v>186</v>
      </c>
      <c r="F1492" s="51" t="s">
        <v>280</v>
      </c>
    </row>
    <row r="1493" spans="1:6" ht="30" x14ac:dyDescent="0.25">
      <c r="A1493" s="49" t="str">
        <f t="shared" si="26"/>
        <v>Directeur général des services des régions de plus de 2 000 000 d’habitants 4e échelon</v>
      </c>
      <c r="B1493" s="37" t="str">
        <f>Filières!$A$42</f>
        <v>EMPLOI_FONCTIONNEL</v>
      </c>
      <c r="C1493" s="37" t="str">
        <f>Grades!$G$89</f>
        <v>Directeur_général_services_régions</v>
      </c>
      <c r="D1493" s="37" t="str">
        <f>Grades!$G$92</f>
        <v>Directeur général des services des régions de plus de 2 000 000 d’habitants</v>
      </c>
      <c r="E1493" s="36" t="s">
        <v>187</v>
      </c>
      <c r="F1493" s="51" t="s">
        <v>276</v>
      </c>
    </row>
    <row r="1494" spans="1:6" ht="30" x14ac:dyDescent="0.25">
      <c r="A1494" s="49" t="str">
        <f t="shared" si="26"/>
        <v>Directeur général des services des régions de plus de 2 000 000 d’habitants 3e échelon</v>
      </c>
      <c r="B1494" s="37" t="str">
        <f>Filières!$A$42</f>
        <v>EMPLOI_FONCTIONNEL</v>
      </c>
      <c r="C1494" s="37" t="str">
        <f>Grades!$G$89</f>
        <v>Directeur_général_services_régions</v>
      </c>
      <c r="D1494" s="37" t="str">
        <f>Grades!$G$92</f>
        <v>Directeur général des services des régions de plus de 2 000 000 d’habitants</v>
      </c>
      <c r="E1494" s="36" t="s">
        <v>188</v>
      </c>
      <c r="F1494" s="51" t="s">
        <v>277</v>
      </c>
    </row>
    <row r="1495" spans="1:6" ht="30" x14ac:dyDescent="0.25">
      <c r="A1495" s="49" t="str">
        <f t="shared" si="26"/>
        <v>Directeur général des services des régions de plus de 2 000 000 d’habitants 2e échelon</v>
      </c>
      <c r="B1495" s="37" t="str">
        <f>Filières!$A$42</f>
        <v>EMPLOI_FONCTIONNEL</v>
      </c>
      <c r="C1495" s="37" t="str">
        <f>Grades!$G$89</f>
        <v>Directeur_général_services_régions</v>
      </c>
      <c r="D1495" s="37" t="str">
        <f>Grades!$G$92</f>
        <v>Directeur général des services des régions de plus de 2 000 000 d’habitants</v>
      </c>
      <c r="E1495" s="36" t="s">
        <v>189</v>
      </c>
      <c r="F1495" s="51" t="s">
        <v>278</v>
      </c>
    </row>
    <row r="1496" spans="1:6" ht="30" x14ac:dyDescent="0.25">
      <c r="A1496" s="49" t="str">
        <f t="shared" si="26"/>
        <v>Directeur général des services des régions de plus de 2 000 000 d’habitants 1er échelon</v>
      </c>
      <c r="B1496" s="37" t="str">
        <f>Filières!$A$42</f>
        <v>EMPLOI_FONCTIONNEL</v>
      </c>
      <c r="C1496" s="37" t="str">
        <f>Grades!$G$89</f>
        <v>Directeur_général_services_régions</v>
      </c>
      <c r="D1496" s="37" t="str">
        <f>Grades!$G$92</f>
        <v>Directeur général des services des régions de plus de 2 000 000 d’habitants</v>
      </c>
      <c r="E1496" s="36" t="s">
        <v>190</v>
      </c>
      <c r="F1496" s="51">
        <v>1027</v>
      </c>
    </row>
    <row r="1497" spans="1:6" ht="30" x14ac:dyDescent="0.25">
      <c r="A1497" s="49" t="str">
        <f t="shared" si="26"/>
        <v>Directeur général adjoint des services des régions (Île-de-France) 5e échelon</v>
      </c>
      <c r="B1497" s="37" t="str">
        <f>Filières!$A$42</f>
        <v>EMPLOI_FONCTIONNEL</v>
      </c>
      <c r="C1497" s="37" t="str">
        <f>Grades!$A$96</f>
        <v>Directeur_général_adjoint_services_régions</v>
      </c>
      <c r="D1497" s="37" t="str">
        <f>Grades!$A$97</f>
        <v>Directeur général adjoint des services des régions (Île-de-France)</v>
      </c>
      <c r="E1497" s="36" t="s">
        <v>186</v>
      </c>
      <c r="F1497" s="51" t="s">
        <v>280</v>
      </c>
    </row>
    <row r="1498" spans="1:6" ht="30" x14ac:dyDescent="0.25">
      <c r="A1498" s="49" t="str">
        <f t="shared" si="26"/>
        <v>Directeur général adjoint des services des régions (Île-de-France) 4e échelon</v>
      </c>
      <c r="B1498" s="37" t="str">
        <f>Filières!$A$42</f>
        <v>EMPLOI_FONCTIONNEL</v>
      </c>
      <c r="C1498" s="37" t="str">
        <f>Grades!$A$96</f>
        <v>Directeur_général_adjoint_services_régions</v>
      </c>
      <c r="D1498" s="37" t="str">
        <f>Grades!$A$97</f>
        <v>Directeur général adjoint des services des régions (Île-de-France)</v>
      </c>
      <c r="E1498" s="36" t="s">
        <v>187</v>
      </c>
      <c r="F1498" s="51" t="s">
        <v>276</v>
      </c>
    </row>
    <row r="1499" spans="1:6" ht="30" x14ac:dyDescent="0.25">
      <c r="A1499" s="49" t="str">
        <f t="shared" si="26"/>
        <v>Directeur général adjoint des services des régions (Île-de-France) 3e échelon</v>
      </c>
      <c r="B1499" s="37" t="str">
        <f>Filières!$A$42</f>
        <v>EMPLOI_FONCTIONNEL</v>
      </c>
      <c r="C1499" s="37" t="str">
        <f>Grades!$A$96</f>
        <v>Directeur_général_adjoint_services_régions</v>
      </c>
      <c r="D1499" s="37" t="str">
        <f>Grades!$A$97</f>
        <v>Directeur général adjoint des services des régions (Île-de-France)</v>
      </c>
      <c r="E1499" s="36" t="s">
        <v>188</v>
      </c>
      <c r="F1499" s="51" t="s">
        <v>277</v>
      </c>
    </row>
    <row r="1500" spans="1:6" ht="30" x14ac:dyDescent="0.25">
      <c r="A1500" s="49" t="str">
        <f t="shared" si="26"/>
        <v>Directeur général adjoint des services des régions (Île-de-France) 2e échelon</v>
      </c>
      <c r="B1500" s="37" t="str">
        <f>Filières!$A$42</f>
        <v>EMPLOI_FONCTIONNEL</v>
      </c>
      <c r="C1500" s="37" t="str">
        <f>Grades!$A$96</f>
        <v>Directeur_général_adjoint_services_régions</v>
      </c>
      <c r="D1500" s="37" t="str">
        <f>Grades!$A$97</f>
        <v>Directeur général adjoint des services des régions (Île-de-France)</v>
      </c>
      <c r="E1500" s="36" t="s">
        <v>189</v>
      </c>
      <c r="F1500" s="51" t="s">
        <v>278</v>
      </c>
    </row>
    <row r="1501" spans="1:6" ht="30" x14ac:dyDescent="0.25">
      <c r="A1501" s="49" t="str">
        <f t="shared" si="26"/>
        <v>Directeur général adjoint des services des régions (Île-de-France) 1er échelon</v>
      </c>
      <c r="B1501" s="37" t="str">
        <f>Filières!$A$42</f>
        <v>EMPLOI_FONCTIONNEL</v>
      </c>
      <c r="C1501" s="37" t="str">
        <f>Grades!$A$96</f>
        <v>Directeur_général_adjoint_services_régions</v>
      </c>
      <c r="D1501" s="37" t="str">
        <f>Grades!$A$97</f>
        <v>Directeur général adjoint des services des régions (Île-de-France)</v>
      </c>
      <c r="E1501" s="36" t="s">
        <v>190</v>
      </c>
      <c r="F1501" s="51">
        <v>1027</v>
      </c>
    </row>
    <row r="1502" spans="1:6" ht="30" x14ac:dyDescent="0.25">
      <c r="A1502" s="49" t="str">
        <f t="shared" si="26"/>
        <v>Directeur général adjoint des services des régions jusqu’à 2 000 000 d’habitants 7e échelon</v>
      </c>
      <c r="B1502" s="37" t="str">
        <f>Filières!$A$42</f>
        <v>EMPLOI_FONCTIONNEL</v>
      </c>
      <c r="C1502" s="37" t="str">
        <f>Grades!$A$96</f>
        <v>Directeur_général_adjoint_services_régions</v>
      </c>
      <c r="D1502" s="37" t="str">
        <f>Grades!$A$98</f>
        <v>Directeur général adjoint des services des régions jusqu’à 2 000 000 d’habitants</v>
      </c>
      <c r="E1502" s="36" t="s">
        <v>184</v>
      </c>
      <c r="F1502" s="51" t="s">
        <v>278</v>
      </c>
    </row>
    <row r="1503" spans="1:6" ht="30" x14ac:dyDescent="0.25">
      <c r="A1503" s="49" t="str">
        <f t="shared" si="26"/>
        <v>Directeur général adjoint des services des régions jusqu’à 2 000 000 d’habitants 6e échelon</v>
      </c>
      <c r="B1503" s="37" t="str">
        <f>Filières!$A$42</f>
        <v>EMPLOI_FONCTIONNEL</v>
      </c>
      <c r="C1503" s="37" t="str">
        <f>Grades!$A$96</f>
        <v>Directeur_général_adjoint_services_régions</v>
      </c>
      <c r="D1503" s="37" t="str">
        <f>Grades!$A$98</f>
        <v>Directeur général adjoint des services des régions jusqu’à 2 000 000 d’habitants</v>
      </c>
      <c r="E1503" s="36" t="s">
        <v>185</v>
      </c>
      <c r="F1503" s="51">
        <v>1027</v>
      </c>
    </row>
    <row r="1504" spans="1:6" ht="30" x14ac:dyDescent="0.25">
      <c r="A1504" s="49" t="str">
        <f t="shared" si="26"/>
        <v>Directeur général adjoint des services des régions jusqu’à 2 000 000 d’habitants 5e échelon</v>
      </c>
      <c r="B1504" s="37" t="str">
        <f>Filières!$A$42</f>
        <v>EMPLOI_FONCTIONNEL</v>
      </c>
      <c r="C1504" s="37" t="str">
        <f>Grades!$A$96</f>
        <v>Directeur_général_adjoint_services_régions</v>
      </c>
      <c r="D1504" s="37" t="str">
        <f>Grades!$A$98</f>
        <v>Directeur général adjoint des services des régions jusqu’à 2 000 000 d’habitants</v>
      </c>
      <c r="E1504" s="36" t="s">
        <v>186</v>
      </c>
      <c r="F1504" s="51">
        <v>953</v>
      </c>
    </row>
    <row r="1505" spans="1:6" ht="30" x14ac:dyDescent="0.25">
      <c r="A1505" s="49" t="str">
        <f t="shared" si="26"/>
        <v>Directeur général adjoint des services des régions jusqu’à 2 000 000 d’habitants 4e échelon</v>
      </c>
      <c r="B1505" s="37" t="str">
        <f>Filières!$A$42</f>
        <v>EMPLOI_FONCTIONNEL</v>
      </c>
      <c r="C1505" s="37" t="str">
        <f>Grades!$A$96</f>
        <v>Directeur_général_adjoint_services_régions</v>
      </c>
      <c r="D1505" s="37" t="str">
        <f>Grades!$A$98</f>
        <v>Directeur général adjoint des services des régions jusqu’à 2 000 000 d’habitants</v>
      </c>
      <c r="E1505" s="36" t="s">
        <v>187</v>
      </c>
      <c r="F1505" s="51">
        <v>898</v>
      </c>
    </row>
    <row r="1506" spans="1:6" ht="30" x14ac:dyDescent="0.25">
      <c r="A1506" s="49" t="str">
        <f t="shared" si="26"/>
        <v>Directeur général adjoint des services des régions jusqu’à 2 000 000 d’habitants 3e échelon</v>
      </c>
      <c r="B1506" s="37" t="str">
        <f>Filières!$A$42</f>
        <v>EMPLOI_FONCTIONNEL</v>
      </c>
      <c r="C1506" s="37" t="str">
        <f>Grades!$A$96</f>
        <v>Directeur_général_adjoint_services_régions</v>
      </c>
      <c r="D1506" s="37" t="str">
        <f>Grades!$A$98</f>
        <v>Directeur général adjoint des services des régions jusqu’à 2 000 000 d’habitants</v>
      </c>
      <c r="E1506" s="36" t="s">
        <v>188</v>
      </c>
      <c r="F1506" s="51">
        <v>831</v>
      </c>
    </row>
    <row r="1507" spans="1:6" ht="30" x14ac:dyDescent="0.25">
      <c r="A1507" s="49" t="str">
        <f t="shared" si="26"/>
        <v>Directeur général adjoint des services des régions jusqu’à 2 000 000 d’habitants 2e échelon</v>
      </c>
      <c r="B1507" s="37" t="str">
        <f>Filières!$A$42</f>
        <v>EMPLOI_FONCTIONNEL</v>
      </c>
      <c r="C1507" s="37" t="str">
        <f>Grades!$A$96</f>
        <v>Directeur_général_adjoint_services_régions</v>
      </c>
      <c r="D1507" s="37" t="str">
        <f>Grades!$A$98</f>
        <v>Directeur général adjoint des services des régions jusqu’à 2 000 000 d’habitants</v>
      </c>
      <c r="E1507" s="36" t="s">
        <v>189</v>
      </c>
      <c r="F1507" s="51">
        <v>762</v>
      </c>
    </row>
    <row r="1508" spans="1:6" ht="30" x14ac:dyDescent="0.25">
      <c r="A1508" s="49" t="str">
        <f t="shared" si="26"/>
        <v>Directeur général adjoint des services des régions jusqu’à 2 000 000 d’habitants 1er échelon</v>
      </c>
      <c r="B1508" s="37" t="str">
        <f>Filières!$A$42</f>
        <v>EMPLOI_FONCTIONNEL</v>
      </c>
      <c r="C1508" s="37" t="str">
        <f>Grades!$A$96</f>
        <v>Directeur_général_adjoint_services_régions</v>
      </c>
      <c r="D1508" s="37" t="str">
        <f>Grades!$A$98</f>
        <v>Directeur général adjoint des services des régions jusqu’à 2 000 000 d’habitants</v>
      </c>
      <c r="E1508" s="36" t="s">
        <v>190</v>
      </c>
      <c r="F1508" s="51">
        <v>713</v>
      </c>
    </row>
    <row r="1509" spans="1:6" ht="30" x14ac:dyDescent="0.25">
      <c r="A1509" s="49" t="str">
        <f t="shared" si="26"/>
        <v>Directeur général adjoint des services des régions de plus de 2 000 000 d’habitants 6e échelon</v>
      </c>
      <c r="B1509" s="37" t="str">
        <f>Filières!$A$42</f>
        <v>EMPLOI_FONCTIONNEL</v>
      </c>
      <c r="C1509" s="37" t="str">
        <f>Grades!$A$96</f>
        <v>Directeur_général_adjoint_services_régions</v>
      </c>
      <c r="D1509" s="37" t="str">
        <f>Grades!A$99</f>
        <v>Directeur général adjoint des services des régions de plus de 2 000 000 d’habitants</v>
      </c>
      <c r="E1509" s="36" t="s">
        <v>185</v>
      </c>
      <c r="F1509" s="51" t="s">
        <v>277</v>
      </c>
    </row>
    <row r="1510" spans="1:6" ht="30" x14ac:dyDescent="0.25">
      <c r="A1510" s="49" t="str">
        <f t="shared" si="26"/>
        <v>Directeur général adjoint des services des régions de plus de 2 000 000 d’habitants 5e échelon</v>
      </c>
      <c r="B1510" s="37" t="str">
        <f>Filières!$A$42</f>
        <v>EMPLOI_FONCTIONNEL</v>
      </c>
      <c r="C1510" s="37" t="str">
        <f>Grades!$A$96</f>
        <v>Directeur_général_adjoint_services_régions</v>
      </c>
      <c r="D1510" s="37" t="str">
        <f>Grades!A$99</f>
        <v>Directeur général adjoint des services des régions de plus de 2 000 000 d’habitants</v>
      </c>
      <c r="E1510" s="36" t="s">
        <v>186</v>
      </c>
      <c r="F1510" s="51" t="s">
        <v>278</v>
      </c>
    </row>
    <row r="1511" spans="1:6" ht="30" x14ac:dyDescent="0.25">
      <c r="A1511" s="49" t="str">
        <f t="shared" si="26"/>
        <v>Directeur général adjoint des services des régions de plus de 2 000 000 d’habitants 4e échelon</v>
      </c>
      <c r="B1511" s="37" t="str">
        <f>Filières!$A$42</f>
        <v>EMPLOI_FONCTIONNEL</v>
      </c>
      <c r="C1511" s="37" t="str">
        <f>Grades!$A$96</f>
        <v>Directeur_général_adjoint_services_régions</v>
      </c>
      <c r="D1511" s="37" t="str">
        <f>Grades!A$99</f>
        <v>Directeur général adjoint des services des régions de plus de 2 000 000 d’habitants</v>
      </c>
      <c r="E1511" s="36" t="s">
        <v>187</v>
      </c>
      <c r="F1511" s="51">
        <v>1027</v>
      </c>
    </row>
    <row r="1512" spans="1:6" ht="30" x14ac:dyDescent="0.25">
      <c r="A1512" s="49" t="str">
        <f t="shared" si="26"/>
        <v>Directeur général adjoint des services des régions de plus de 2 000 000 d’habitants 3e échelon</v>
      </c>
      <c r="B1512" s="37" t="str">
        <f>Filières!$A$42</f>
        <v>EMPLOI_FONCTIONNEL</v>
      </c>
      <c r="C1512" s="37" t="str">
        <f>Grades!$A$96</f>
        <v>Directeur_général_adjoint_services_régions</v>
      </c>
      <c r="D1512" s="37" t="str">
        <f>Grades!A$99</f>
        <v>Directeur général adjoint des services des régions de plus de 2 000 000 d’habitants</v>
      </c>
      <c r="E1512" s="36" t="s">
        <v>188</v>
      </c>
      <c r="F1512" s="51">
        <v>953</v>
      </c>
    </row>
    <row r="1513" spans="1:6" ht="30" x14ac:dyDescent="0.25">
      <c r="A1513" s="49" t="str">
        <f t="shared" si="26"/>
        <v>Directeur général adjoint des services des régions de plus de 2 000 000 d’habitants 2e échelon</v>
      </c>
      <c r="B1513" s="37" t="str">
        <f>Filières!$A$42</f>
        <v>EMPLOI_FONCTIONNEL</v>
      </c>
      <c r="C1513" s="37" t="str">
        <f>Grades!$A$96</f>
        <v>Directeur_général_adjoint_services_régions</v>
      </c>
      <c r="D1513" s="37" t="str">
        <f>Grades!A$99</f>
        <v>Directeur général adjoint des services des régions de plus de 2 000 000 d’habitants</v>
      </c>
      <c r="E1513" s="36" t="s">
        <v>189</v>
      </c>
      <c r="F1513" s="51">
        <v>898</v>
      </c>
    </row>
    <row r="1514" spans="1:6" ht="30" x14ac:dyDescent="0.25">
      <c r="A1514" s="49" t="str">
        <f t="shared" si="26"/>
        <v>Directeur général adjoint des services des régions de plus de 2 000 000 d’habitants 1er échelon</v>
      </c>
      <c r="B1514" s="37" t="str">
        <f>Filières!$A$42</f>
        <v>EMPLOI_FONCTIONNEL</v>
      </c>
      <c r="C1514" s="37" t="str">
        <f>Grades!$A$96</f>
        <v>Directeur_général_adjoint_services_régions</v>
      </c>
      <c r="D1514" s="37" t="str">
        <f>Grades!A$99</f>
        <v>Directeur général adjoint des services des régions de plus de 2 000 000 d’habitants</v>
      </c>
      <c r="E1514" s="36" t="s">
        <v>190</v>
      </c>
      <c r="F1514" s="51">
        <v>831</v>
      </c>
    </row>
  </sheetData>
  <sheetProtection algorithmName="SHA-512" hashValue="pj8XoiIognHayJJsMyxEi0AOd9smDcWyh2bitTVWRiXa09kQJWhqBl6gQpcmDijUXHGSh6T2aplU/Pj1Bv9Fhg==" saltValue="MQJtqS9B/UwOyR3jv61fPA==" spinCount="100000" sheet="1" objects="1" scenarios="1"/>
  <autoFilter ref="B1:F1514" xr:uid="{00000000-0001-0000-0400-000000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B929"/>
  <sheetViews>
    <sheetView workbookViewId="0">
      <selection activeCell="D17" sqref="D17"/>
    </sheetView>
  </sheetViews>
  <sheetFormatPr baseColWidth="10" defaultColWidth="11.5703125" defaultRowHeight="15" x14ac:dyDescent="0.25"/>
  <cols>
    <col min="1" max="1" width="18" bestFit="1" customWidth="1"/>
    <col min="2" max="2" width="20.7109375" bestFit="1" customWidth="1"/>
  </cols>
  <sheetData>
    <row r="1" spans="1:2" x14ac:dyDescent="0.25">
      <c r="A1" s="30" t="s">
        <v>4</v>
      </c>
      <c r="B1" s="30" t="s">
        <v>5</v>
      </c>
    </row>
    <row r="2" spans="1:2" x14ac:dyDescent="0.25">
      <c r="A2" s="44">
        <v>100</v>
      </c>
      <c r="B2" s="44">
        <v>203</v>
      </c>
    </row>
    <row r="3" spans="1:2" x14ac:dyDescent="0.25">
      <c r="A3" s="44">
        <v>101</v>
      </c>
      <c r="B3" s="44">
        <v>204</v>
      </c>
    </row>
    <row r="4" spans="1:2" x14ac:dyDescent="0.25">
      <c r="A4" s="44">
        <v>102</v>
      </c>
      <c r="B4" s="44">
        <v>204</v>
      </c>
    </row>
    <row r="5" spans="1:2" x14ac:dyDescent="0.25">
      <c r="A5" s="44">
        <v>103</v>
      </c>
      <c r="B5" s="44">
        <v>205</v>
      </c>
    </row>
    <row r="6" spans="1:2" x14ac:dyDescent="0.25">
      <c r="A6" s="44">
        <v>104</v>
      </c>
      <c r="B6" s="44">
        <v>206</v>
      </c>
    </row>
    <row r="7" spans="1:2" x14ac:dyDescent="0.25">
      <c r="A7" s="44">
        <v>105</v>
      </c>
      <c r="B7" s="44">
        <v>207</v>
      </c>
    </row>
    <row r="8" spans="1:2" x14ac:dyDescent="0.25">
      <c r="A8" s="44">
        <v>106</v>
      </c>
      <c r="B8" s="44">
        <v>207</v>
      </c>
    </row>
    <row r="9" spans="1:2" x14ac:dyDescent="0.25">
      <c r="A9" s="44">
        <v>107</v>
      </c>
      <c r="B9" s="44">
        <v>208</v>
      </c>
    </row>
    <row r="10" spans="1:2" x14ac:dyDescent="0.25">
      <c r="A10" s="44">
        <v>108</v>
      </c>
      <c r="B10" s="44">
        <v>209</v>
      </c>
    </row>
    <row r="11" spans="1:2" x14ac:dyDescent="0.25">
      <c r="A11" s="44">
        <v>109</v>
      </c>
      <c r="B11" s="44">
        <v>210</v>
      </c>
    </row>
    <row r="12" spans="1:2" x14ac:dyDescent="0.25">
      <c r="A12" s="44">
        <v>110</v>
      </c>
      <c r="B12" s="44">
        <v>210</v>
      </c>
    </row>
    <row r="13" spans="1:2" x14ac:dyDescent="0.25">
      <c r="A13" s="44">
        <v>111</v>
      </c>
      <c r="B13" s="44">
        <v>211</v>
      </c>
    </row>
    <row r="14" spans="1:2" x14ac:dyDescent="0.25">
      <c r="A14" s="44">
        <v>112</v>
      </c>
      <c r="B14" s="44">
        <v>212</v>
      </c>
    </row>
    <row r="15" spans="1:2" x14ac:dyDescent="0.25">
      <c r="A15" s="44">
        <v>113</v>
      </c>
      <c r="B15" s="44">
        <v>213</v>
      </c>
    </row>
    <row r="16" spans="1:2" x14ac:dyDescent="0.25">
      <c r="A16" s="44">
        <v>114</v>
      </c>
      <c r="B16" s="44">
        <v>213</v>
      </c>
    </row>
    <row r="17" spans="1:2" x14ac:dyDescent="0.25">
      <c r="A17" s="44">
        <v>115</v>
      </c>
      <c r="B17" s="44">
        <v>214</v>
      </c>
    </row>
    <row r="18" spans="1:2" x14ac:dyDescent="0.25">
      <c r="A18" s="44">
        <v>116</v>
      </c>
      <c r="B18" s="44">
        <v>215</v>
      </c>
    </row>
    <row r="19" spans="1:2" x14ac:dyDescent="0.25">
      <c r="A19" s="44">
        <v>117</v>
      </c>
      <c r="B19" s="44">
        <v>215</v>
      </c>
    </row>
    <row r="20" spans="1:2" x14ac:dyDescent="0.25">
      <c r="A20" s="44">
        <v>118</v>
      </c>
      <c r="B20" s="44">
        <v>216</v>
      </c>
    </row>
    <row r="21" spans="1:2" x14ac:dyDescent="0.25">
      <c r="A21" s="44">
        <v>119</v>
      </c>
      <c r="B21" s="44">
        <v>217</v>
      </c>
    </row>
    <row r="22" spans="1:2" x14ac:dyDescent="0.25">
      <c r="A22" s="44">
        <v>120</v>
      </c>
      <c r="B22" s="44">
        <v>218</v>
      </c>
    </row>
    <row r="23" spans="1:2" x14ac:dyDescent="0.25">
      <c r="A23" s="44">
        <v>121</v>
      </c>
      <c r="B23" s="44">
        <v>219</v>
      </c>
    </row>
    <row r="24" spans="1:2" x14ac:dyDescent="0.25">
      <c r="A24" s="44">
        <v>122</v>
      </c>
      <c r="B24" s="44">
        <v>220</v>
      </c>
    </row>
    <row r="25" spans="1:2" x14ac:dyDescent="0.25">
      <c r="A25" s="44">
        <v>123</v>
      </c>
      <c r="B25" s="44">
        <v>221</v>
      </c>
    </row>
    <row r="26" spans="1:2" x14ac:dyDescent="0.25">
      <c r="A26" s="44">
        <v>124</v>
      </c>
      <c r="B26" s="44">
        <v>222</v>
      </c>
    </row>
    <row r="27" spans="1:2" x14ac:dyDescent="0.25">
      <c r="A27" s="44">
        <v>125</v>
      </c>
      <c r="B27" s="44">
        <v>222</v>
      </c>
    </row>
    <row r="28" spans="1:2" x14ac:dyDescent="0.25">
      <c r="A28" s="44">
        <v>126</v>
      </c>
      <c r="B28" s="44">
        <v>223</v>
      </c>
    </row>
    <row r="29" spans="1:2" x14ac:dyDescent="0.25">
      <c r="A29" s="44">
        <v>127</v>
      </c>
      <c r="B29" s="44">
        <v>224</v>
      </c>
    </row>
    <row r="30" spans="1:2" x14ac:dyDescent="0.25">
      <c r="A30" s="44">
        <v>128</v>
      </c>
      <c r="B30" s="44">
        <v>225</v>
      </c>
    </row>
    <row r="31" spans="1:2" x14ac:dyDescent="0.25">
      <c r="A31" s="44">
        <v>129</v>
      </c>
      <c r="B31" s="44">
        <v>225</v>
      </c>
    </row>
    <row r="32" spans="1:2" x14ac:dyDescent="0.25">
      <c r="A32" s="44">
        <v>130</v>
      </c>
      <c r="B32" s="44">
        <v>226</v>
      </c>
    </row>
    <row r="33" spans="1:2" x14ac:dyDescent="0.25">
      <c r="A33" s="44">
        <v>131</v>
      </c>
      <c r="B33" s="44">
        <v>227</v>
      </c>
    </row>
    <row r="34" spans="1:2" x14ac:dyDescent="0.25">
      <c r="A34" s="44">
        <v>132</v>
      </c>
      <c r="B34" s="44">
        <v>228</v>
      </c>
    </row>
    <row r="35" spans="1:2" x14ac:dyDescent="0.25">
      <c r="A35" s="44">
        <v>133</v>
      </c>
      <c r="B35" s="44">
        <v>228</v>
      </c>
    </row>
    <row r="36" spans="1:2" x14ac:dyDescent="0.25">
      <c r="A36" s="44">
        <v>134</v>
      </c>
      <c r="B36" s="44">
        <v>229</v>
      </c>
    </row>
    <row r="37" spans="1:2" x14ac:dyDescent="0.25">
      <c r="A37" s="44">
        <v>135</v>
      </c>
      <c r="B37" s="44">
        <v>230</v>
      </c>
    </row>
    <row r="38" spans="1:2" x14ac:dyDescent="0.25">
      <c r="A38" s="44">
        <v>136</v>
      </c>
      <c r="B38" s="44">
        <v>230</v>
      </c>
    </row>
    <row r="39" spans="1:2" x14ac:dyDescent="0.25">
      <c r="A39" s="44">
        <v>137</v>
      </c>
      <c r="B39" s="44">
        <v>231</v>
      </c>
    </row>
    <row r="40" spans="1:2" x14ac:dyDescent="0.25">
      <c r="A40" s="44">
        <v>138</v>
      </c>
      <c r="B40" s="44">
        <v>231</v>
      </c>
    </row>
    <row r="41" spans="1:2" x14ac:dyDescent="0.25">
      <c r="A41" s="44">
        <v>139</v>
      </c>
      <c r="B41" s="44">
        <v>231</v>
      </c>
    </row>
    <row r="42" spans="1:2" x14ac:dyDescent="0.25">
      <c r="A42" s="44">
        <v>140</v>
      </c>
      <c r="B42" s="44">
        <v>232</v>
      </c>
    </row>
    <row r="43" spans="1:2" x14ac:dyDescent="0.25">
      <c r="A43" s="44">
        <v>141</v>
      </c>
      <c r="B43" s="44">
        <v>232</v>
      </c>
    </row>
    <row r="44" spans="1:2" x14ac:dyDescent="0.25">
      <c r="A44" s="44">
        <v>142</v>
      </c>
      <c r="B44" s="44">
        <v>233</v>
      </c>
    </row>
    <row r="45" spans="1:2" x14ac:dyDescent="0.25">
      <c r="A45" s="44">
        <v>143</v>
      </c>
      <c r="B45" s="44">
        <v>233</v>
      </c>
    </row>
    <row r="46" spans="1:2" x14ac:dyDescent="0.25">
      <c r="A46" s="44">
        <v>144</v>
      </c>
      <c r="B46" s="44">
        <v>234</v>
      </c>
    </row>
    <row r="47" spans="1:2" x14ac:dyDescent="0.25">
      <c r="A47" s="44">
        <v>145</v>
      </c>
      <c r="B47" s="44">
        <v>234</v>
      </c>
    </row>
    <row r="48" spans="1:2" x14ac:dyDescent="0.25">
      <c r="A48" s="44">
        <v>146</v>
      </c>
      <c r="B48" s="44">
        <v>235</v>
      </c>
    </row>
    <row r="49" spans="1:2" x14ac:dyDescent="0.25">
      <c r="A49" s="44">
        <v>147</v>
      </c>
      <c r="B49" s="44">
        <v>236</v>
      </c>
    </row>
    <row r="50" spans="1:2" x14ac:dyDescent="0.25">
      <c r="A50" s="44">
        <v>148</v>
      </c>
      <c r="B50" s="44">
        <v>236</v>
      </c>
    </row>
    <row r="51" spans="1:2" x14ac:dyDescent="0.25">
      <c r="A51" s="44">
        <v>149</v>
      </c>
      <c r="B51" s="44">
        <v>237</v>
      </c>
    </row>
    <row r="52" spans="1:2" x14ac:dyDescent="0.25">
      <c r="A52" s="44">
        <v>150</v>
      </c>
      <c r="B52" s="44">
        <v>237</v>
      </c>
    </row>
    <row r="53" spans="1:2" x14ac:dyDescent="0.25">
      <c r="A53" s="44">
        <v>151</v>
      </c>
      <c r="B53" s="44">
        <v>238</v>
      </c>
    </row>
    <row r="54" spans="1:2" x14ac:dyDescent="0.25">
      <c r="A54" s="44">
        <v>152</v>
      </c>
      <c r="B54" s="44">
        <v>238</v>
      </c>
    </row>
    <row r="55" spans="1:2" x14ac:dyDescent="0.25">
      <c r="A55" s="44">
        <v>153</v>
      </c>
      <c r="B55" s="44">
        <v>238</v>
      </c>
    </row>
    <row r="56" spans="1:2" x14ac:dyDescent="0.25">
      <c r="A56" s="44">
        <v>154</v>
      </c>
      <c r="B56" s="44">
        <v>239</v>
      </c>
    </row>
    <row r="57" spans="1:2" x14ac:dyDescent="0.25">
      <c r="A57" s="44">
        <v>155</v>
      </c>
      <c r="B57" s="44">
        <v>239</v>
      </c>
    </row>
    <row r="58" spans="1:2" x14ac:dyDescent="0.25">
      <c r="A58" s="44">
        <v>156</v>
      </c>
      <c r="B58" s="44">
        <v>239</v>
      </c>
    </row>
    <row r="59" spans="1:2" x14ac:dyDescent="0.25">
      <c r="A59" s="44">
        <v>157</v>
      </c>
      <c r="B59" s="44">
        <v>240</v>
      </c>
    </row>
    <row r="60" spans="1:2" x14ac:dyDescent="0.25">
      <c r="A60" s="44">
        <v>158</v>
      </c>
      <c r="B60" s="44">
        <v>240</v>
      </c>
    </row>
    <row r="61" spans="1:2" x14ac:dyDescent="0.25">
      <c r="A61" s="44">
        <v>159</v>
      </c>
      <c r="B61" s="44">
        <v>241</v>
      </c>
    </row>
    <row r="62" spans="1:2" x14ac:dyDescent="0.25">
      <c r="A62" s="44">
        <v>160</v>
      </c>
      <c r="B62" s="44">
        <v>241</v>
      </c>
    </row>
    <row r="63" spans="1:2" x14ac:dyDescent="0.25">
      <c r="A63" s="44">
        <v>161</v>
      </c>
      <c r="B63" s="44">
        <v>241</v>
      </c>
    </row>
    <row r="64" spans="1:2" x14ac:dyDescent="0.25">
      <c r="A64" s="44">
        <v>162</v>
      </c>
      <c r="B64" s="44">
        <v>242</v>
      </c>
    </row>
    <row r="65" spans="1:2" x14ac:dyDescent="0.25">
      <c r="A65" s="44">
        <v>163</v>
      </c>
      <c r="B65" s="44">
        <v>242</v>
      </c>
    </row>
    <row r="66" spans="1:2" x14ac:dyDescent="0.25">
      <c r="A66" s="44">
        <v>164</v>
      </c>
      <c r="B66" s="44">
        <v>243</v>
      </c>
    </row>
    <row r="67" spans="1:2" x14ac:dyDescent="0.25">
      <c r="A67" s="44">
        <v>165</v>
      </c>
      <c r="B67" s="44">
        <v>244</v>
      </c>
    </row>
    <row r="68" spans="1:2" x14ac:dyDescent="0.25">
      <c r="A68" s="44">
        <v>166</v>
      </c>
      <c r="B68" s="44">
        <v>244</v>
      </c>
    </row>
    <row r="69" spans="1:2" x14ac:dyDescent="0.25">
      <c r="A69" s="44">
        <v>167</v>
      </c>
      <c r="B69" s="44">
        <v>244</v>
      </c>
    </row>
    <row r="70" spans="1:2" x14ac:dyDescent="0.25">
      <c r="A70" s="44">
        <v>168</v>
      </c>
      <c r="B70" s="44">
        <v>245</v>
      </c>
    </row>
    <row r="71" spans="1:2" x14ac:dyDescent="0.25">
      <c r="A71" s="44">
        <v>169</v>
      </c>
      <c r="B71" s="44">
        <v>245</v>
      </c>
    </row>
    <row r="72" spans="1:2" x14ac:dyDescent="0.25">
      <c r="A72" s="44">
        <v>170</v>
      </c>
      <c r="B72" s="44">
        <v>246</v>
      </c>
    </row>
    <row r="73" spans="1:2" x14ac:dyDescent="0.25">
      <c r="A73" s="44">
        <v>171</v>
      </c>
      <c r="B73" s="44">
        <v>246</v>
      </c>
    </row>
    <row r="74" spans="1:2" x14ac:dyDescent="0.25">
      <c r="A74" s="44">
        <v>172</v>
      </c>
      <c r="B74" s="44">
        <v>246</v>
      </c>
    </row>
    <row r="75" spans="1:2" x14ac:dyDescent="0.25">
      <c r="A75" s="44">
        <v>173</v>
      </c>
      <c r="B75" s="44">
        <v>247</v>
      </c>
    </row>
    <row r="76" spans="1:2" x14ac:dyDescent="0.25">
      <c r="A76" s="44">
        <v>174</v>
      </c>
      <c r="B76" s="44">
        <v>247</v>
      </c>
    </row>
    <row r="77" spans="1:2" x14ac:dyDescent="0.25">
      <c r="A77" s="44">
        <v>175</v>
      </c>
      <c r="B77" s="44">
        <v>247</v>
      </c>
    </row>
    <row r="78" spans="1:2" x14ac:dyDescent="0.25">
      <c r="A78" s="44">
        <v>176</v>
      </c>
      <c r="B78" s="44">
        <v>248</v>
      </c>
    </row>
    <row r="79" spans="1:2" x14ac:dyDescent="0.25">
      <c r="A79" s="44">
        <v>177</v>
      </c>
      <c r="B79" s="44">
        <v>248</v>
      </c>
    </row>
    <row r="80" spans="1:2" x14ac:dyDescent="0.25">
      <c r="A80" s="44">
        <v>178</v>
      </c>
      <c r="B80" s="44">
        <v>248</v>
      </c>
    </row>
    <row r="81" spans="1:2" x14ac:dyDescent="0.25">
      <c r="A81" s="44">
        <v>179</v>
      </c>
      <c r="B81" s="44">
        <v>249</v>
      </c>
    </row>
    <row r="82" spans="1:2" x14ac:dyDescent="0.25">
      <c r="A82" s="44">
        <v>180</v>
      </c>
      <c r="B82" s="44">
        <v>249</v>
      </c>
    </row>
    <row r="83" spans="1:2" x14ac:dyDescent="0.25">
      <c r="A83" s="44">
        <v>181</v>
      </c>
      <c r="B83" s="44">
        <v>250</v>
      </c>
    </row>
    <row r="84" spans="1:2" x14ac:dyDescent="0.25">
      <c r="A84" s="44">
        <v>182</v>
      </c>
      <c r="B84" s="44">
        <v>251</v>
      </c>
    </row>
    <row r="85" spans="1:2" x14ac:dyDescent="0.25">
      <c r="A85" s="44">
        <v>183</v>
      </c>
      <c r="B85" s="44">
        <v>251</v>
      </c>
    </row>
    <row r="86" spans="1:2" x14ac:dyDescent="0.25">
      <c r="A86" s="44">
        <v>184</v>
      </c>
      <c r="B86" s="44">
        <v>252</v>
      </c>
    </row>
    <row r="87" spans="1:2" x14ac:dyDescent="0.25">
      <c r="A87" s="44">
        <v>185</v>
      </c>
      <c r="B87" s="44">
        <v>252</v>
      </c>
    </row>
    <row r="88" spans="1:2" x14ac:dyDescent="0.25">
      <c r="A88" s="44">
        <v>186</v>
      </c>
      <c r="B88" s="44">
        <v>252</v>
      </c>
    </row>
    <row r="89" spans="1:2" x14ac:dyDescent="0.25">
      <c r="A89" s="44">
        <v>187</v>
      </c>
      <c r="B89" s="44">
        <v>253</v>
      </c>
    </row>
    <row r="90" spans="1:2" x14ac:dyDescent="0.25">
      <c r="A90" s="44">
        <v>188</v>
      </c>
      <c r="B90" s="44">
        <v>253</v>
      </c>
    </row>
    <row r="91" spans="1:2" x14ac:dyDescent="0.25">
      <c r="A91" s="44">
        <v>189</v>
      </c>
      <c r="B91" s="44">
        <v>254</v>
      </c>
    </row>
    <row r="92" spans="1:2" x14ac:dyDescent="0.25">
      <c r="A92" s="44">
        <v>190</v>
      </c>
      <c r="B92" s="44">
        <v>255</v>
      </c>
    </row>
    <row r="93" spans="1:2" x14ac:dyDescent="0.25">
      <c r="A93" s="44">
        <v>191</v>
      </c>
      <c r="B93" s="44">
        <v>256</v>
      </c>
    </row>
    <row r="94" spans="1:2" x14ac:dyDescent="0.25">
      <c r="A94" s="44">
        <v>192</v>
      </c>
      <c r="B94" s="44">
        <v>257</v>
      </c>
    </row>
    <row r="95" spans="1:2" x14ac:dyDescent="0.25">
      <c r="A95" s="44">
        <v>193</v>
      </c>
      <c r="B95" s="44">
        <v>258</v>
      </c>
    </row>
    <row r="96" spans="1:2" x14ac:dyDescent="0.25">
      <c r="A96" s="44">
        <v>194</v>
      </c>
      <c r="B96" s="44">
        <v>259</v>
      </c>
    </row>
    <row r="97" spans="1:2" x14ac:dyDescent="0.25">
      <c r="A97" s="44">
        <v>195</v>
      </c>
      <c r="B97" s="44">
        <v>260</v>
      </c>
    </row>
    <row r="98" spans="1:2" x14ac:dyDescent="0.25">
      <c r="A98" s="44">
        <v>196</v>
      </c>
      <c r="B98" s="44">
        <v>261</v>
      </c>
    </row>
    <row r="99" spans="1:2" x14ac:dyDescent="0.25">
      <c r="A99" s="44">
        <v>197</v>
      </c>
      <c r="B99" s="44">
        <v>262</v>
      </c>
    </row>
    <row r="100" spans="1:2" x14ac:dyDescent="0.25">
      <c r="A100" s="44">
        <v>198</v>
      </c>
      <c r="B100" s="44">
        <v>263</v>
      </c>
    </row>
    <row r="101" spans="1:2" x14ac:dyDescent="0.25">
      <c r="A101" s="44">
        <v>199</v>
      </c>
      <c r="B101" s="44">
        <v>264</v>
      </c>
    </row>
    <row r="102" spans="1:2" x14ac:dyDescent="0.25">
      <c r="A102" s="44">
        <v>200</v>
      </c>
      <c r="B102" s="44">
        <v>265</v>
      </c>
    </row>
    <row r="103" spans="1:2" x14ac:dyDescent="0.25">
      <c r="A103" s="44">
        <v>201</v>
      </c>
      <c r="B103" s="44">
        <v>266</v>
      </c>
    </row>
    <row r="104" spans="1:2" x14ac:dyDescent="0.25">
      <c r="A104" s="44">
        <v>202</v>
      </c>
      <c r="B104" s="44">
        <v>267</v>
      </c>
    </row>
    <row r="105" spans="1:2" x14ac:dyDescent="0.25">
      <c r="A105" s="44">
        <v>203</v>
      </c>
      <c r="B105" s="44">
        <v>268</v>
      </c>
    </row>
    <row r="106" spans="1:2" x14ac:dyDescent="0.25">
      <c r="A106" s="44">
        <v>204</v>
      </c>
      <c r="B106" s="44">
        <v>269</v>
      </c>
    </row>
    <row r="107" spans="1:2" x14ac:dyDescent="0.25">
      <c r="A107" s="44">
        <v>205</v>
      </c>
      <c r="B107" s="44">
        <v>270</v>
      </c>
    </row>
    <row r="108" spans="1:2" x14ac:dyDescent="0.25">
      <c r="A108" s="44">
        <v>206</v>
      </c>
      <c r="B108" s="44">
        <v>271</v>
      </c>
    </row>
    <row r="109" spans="1:2" x14ac:dyDescent="0.25">
      <c r="A109" s="44">
        <v>207</v>
      </c>
      <c r="B109" s="44">
        <v>272</v>
      </c>
    </row>
    <row r="110" spans="1:2" x14ac:dyDescent="0.25">
      <c r="A110" s="44">
        <v>208</v>
      </c>
      <c r="B110" s="44">
        <v>273</v>
      </c>
    </row>
    <row r="111" spans="1:2" x14ac:dyDescent="0.25">
      <c r="A111" s="44">
        <v>209</v>
      </c>
      <c r="B111" s="44">
        <v>274</v>
      </c>
    </row>
    <row r="112" spans="1:2" x14ac:dyDescent="0.25">
      <c r="A112" s="44">
        <v>210</v>
      </c>
      <c r="B112" s="44">
        <v>275</v>
      </c>
    </row>
    <row r="113" spans="1:2" x14ac:dyDescent="0.25">
      <c r="A113" s="44">
        <v>211</v>
      </c>
      <c r="B113" s="44">
        <v>276</v>
      </c>
    </row>
    <row r="114" spans="1:2" x14ac:dyDescent="0.25">
      <c r="A114" s="44">
        <v>212</v>
      </c>
      <c r="B114" s="44">
        <v>277</v>
      </c>
    </row>
    <row r="115" spans="1:2" x14ac:dyDescent="0.25">
      <c r="A115" s="44">
        <v>213</v>
      </c>
      <c r="B115" s="44">
        <v>278</v>
      </c>
    </row>
    <row r="116" spans="1:2" x14ac:dyDescent="0.25">
      <c r="A116" s="44">
        <v>214</v>
      </c>
      <c r="B116" s="44">
        <v>279</v>
      </c>
    </row>
    <row r="117" spans="1:2" x14ac:dyDescent="0.25">
      <c r="A117" s="44">
        <v>215</v>
      </c>
      <c r="B117" s="44">
        <v>280</v>
      </c>
    </row>
    <row r="118" spans="1:2" x14ac:dyDescent="0.25">
      <c r="A118" s="44">
        <v>216</v>
      </c>
      <c r="B118" s="44">
        <v>281</v>
      </c>
    </row>
    <row r="119" spans="1:2" x14ac:dyDescent="0.25">
      <c r="A119" s="44">
        <v>217</v>
      </c>
      <c r="B119" s="44">
        <v>282</v>
      </c>
    </row>
    <row r="120" spans="1:2" x14ac:dyDescent="0.25">
      <c r="A120" s="44">
        <v>218</v>
      </c>
      <c r="B120" s="44">
        <v>283</v>
      </c>
    </row>
    <row r="121" spans="1:2" x14ac:dyDescent="0.25">
      <c r="A121" s="44">
        <v>219</v>
      </c>
      <c r="B121" s="44">
        <v>284</v>
      </c>
    </row>
    <row r="122" spans="1:2" x14ac:dyDescent="0.25">
      <c r="A122" s="44">
        <v>220</v>
      </c>
      <c r="B122" s="44">
        <v>285</v>
      </c>
    </row>
    <row r="123" spans="1:2" x14ac:dyDescent="0.25">
      <c r="A123" s="44">
        <v>221</v>
      </c>
      <c r="B123" s="44">
        <v>286</v>
      </c>
    </row>
    <row r="124" spans="1:2" x14ac:dyDescent="0.25">
      <c r="A124" s="44">
        <v>222</v>
      </c>
      <c r="B124" s="44">
        <v>287</v>
      </c>
    </row>
    <row r="125" spans="1:2" x14ac:dyDescent="0.25">
      <c r="A125" s="44">
        <v>223</v>
      </c>
      <c r="B125" s="44">
        <v>288</v>
      </c>
    </row>
    <row r="126" spans="1:2" x14ac:dyDescent="0.25">
      <c r="A126" s="44">
        <v>224</v>
      </c>
      <c r="B126" s="44">
        <v>289</v>
      </c>
    </row>
    <row r="127" spans="1:2" x14ac:dyDescent="0.25">
      <c r="A127" s="44">
        <v>225</v>
      </c>
      <c r="B127" s="44">
        <v>290</v>
      </c>
    </row>
    <row r="128" spans="1:2" x14ac:dyDescent="0.25">
      <c r="A128" s="44">
        <v>226</v>
      </c>
      <c r="B128" s="44">
        <v>291</v>
      </c>
    </row>
    <row r="129" spans="1:2" x14ac:dyDescent="0.25">
      <c r="A129" s="44">
        <v>227</v>
      </c>
      <c r="B129" s="44">
        <v>292</v>
      </c>
    </row>
    <row r="130" spans="1:2" x14ac:dyDescent="0.25">
      <c r="A130" s="44">
        <v>228</v>
      </c>
      <c r="B130" s="44">
        <v>293</v>
      </c>
    </row>
    <row r="131" spans="1:2" x14ac:dyDescent="0.25">
      <c r="A131" s="44">
        <v>229</v>
      </c>
      <c r="B131" s="44">
        <v>294</v>
      </c>
    </row>
    <row r="132" spans="1:2" x14ac:dyDescent="0.25">
      <c r="A132" s="44">
        <v>230</v>
      </c>
      <c r="B132" s="44">
        <v>295</v>
      </c>
    </row>
    <row r="133" spans="1:2" x14ac:dyDescent="0.25">
      <c r="A133" s="44">
        <v>231</v>
      </c>
      <c r="B133" s="44">
        <v>296</v>
      </c>
    </row>
    <row r="134" spans="1:2" x14ac:dyDescent="0.25">
      <c r="A134" s="44">
        <v>232</v>
      </c>
      <c r="B134" s="44">
        <v>297</v>
      </c>
    </row>
    <row r="135" spans="1:2" x14ac:dyDescent="0.25">
      <c r="A135" s="44">
        <v>233</v>
      </c>
      <c r="B135" s="44">
        <v>298</v>
      </c>
    </row>
    <row r="136" spans="1:2" x14ac:dyDescent="0.25">
      <c r="A136" s="44">
        <v>234</v>
      </c>
      <c r="B136" s="44">
        <v>299</v>
      </c>
    </row>
    <row r="137" spans="1:2" x14ac:dyDescent="0.25">
      <c r="A137" s="44">
        <v>235</v>
      </c>
      <c r="B137" s="44">
        <v>300</v>
      </c>
    </row>
    <row r="138" spans="1:2" x14ac:dyDescent="0.25">
      <c r="A138" s="44">
        <v>236</v>
      </c>
      <c r="B138" s="44">
        <v>301</v>
      </c>
    </row>
    <row r="139" spans="1:2" x14ac:dyDescent="0.25">
      <c r="A139" s="44">
        <v>237</v>
      </c>
      <c r="B139" s="44">
        <v>302</v>
      </c>
    </row>
    <row r="140" spans="1:2" x14ac:dyDescent="0.25">
      <c r="A140" s="44">
        <v>238</v>
      </c>
      <c r="B140" s="44">
        <v>303</v>
      </c>
    </row>
    <row r="141" spans="1:2" x14ac:dyDescent="0.25">
      <c r="A141" s="44">
        <v>239</v>
      </c>
      <c r="B141" s="44">
        <v>304</v>
      </c>
    </row>
    <row r="142" spans="1:2" x14ac:dyDescent="0.25">
      <c r="A142" s="44">
        <v>240</v>
      </c>
      <c r="B142" s="44">
        <v>305</v>
      </c>
    </row>
    <row r="143" spans="1:2" x14ac:dyDescent="0.25">
      <c r="A143" s="44">
        <v>241</v>
      </c>
      <c r="B143" s="44">
        <v>306</v>
      </c>
    </row>
    <row r="144" spans="1:2" x14ac:dyDescent="0.25">
      <c r="A144" s="44">
        <v>242</v>
      </c>
      <c r="B144" s="44">
        <v>307</v>
      </c>
    </row>
    <row r="145" spans="1:2" x14ac:dyDescent="0.25">
      <c r="A145" s="44">
        <v>243</v>
      </c>
      <c r="B145" s="44">
        <v>308</v>
      </c>
    </row>
    <row r="146" spans="1:2" x14ac:dyDescent="0.25">
      <c r="A146" s="44">
        <v>244</v>
      </c>
      <c r="B146" s="44">
        <v>309</v>
      </c>
    </row>
    <row r="147" spans="1:2" x14ac:dyDescent="0.25">
      <c r="A147" s="44">
        <v>245</v>
      </c>
      <c r="B147" s="44">
        <v>309</v>
      </c>
    </row>
    <row r="148" spans="1:2" x14ac:dyDescent="0.25">
      <c r="A148" s="44">
        <v>246</v>
      </c>
      <c r="B148" s="44">
        <v>309</v>
      </c>
    </row>
    <row r="149" spans="1:2" x14ac:dyDescent="0.25">
      <c r="A149" s="44">
        <v>247</v>
      </c>
      <c r="B149" s="44">
        <v>309</v>
      </c>
    </row>
    <row r="150" spans="1:2" x14ac:dyDescent="0.25">
      <c r="A150" s="44">
        <v>248</v>
      </c>
      <c r="B150" s="44">
        <v>309</v>
      </c>
    </row>
    <row r="151" spans="1:2" x14ac:dyDescent="0.25">
      <c r="A151" s="44">
        <v>249</v>
      </c>
      <c r="B151" s="44">
        <v>309</v>
      </c>
    </row>
    <row r="152" spans="1:2" x14ac:dyDescent="0.25">
      <c r="A152" s="44">
        <v>250</v>
      </c>
      <c r="B152" s="44">
        <v>309</v>
      </c>
    </row>
    <row r="153" spans="1:2" x14ac:dyDescent="0.25">
      <c r="A153" s="44">
        <v>251</v>
      </c>
      <c r="B153" s="44">
        <v>309</v>
      </c>
    </row>
    <row r="154" spans="1:2" x14ac:dyDescent="0.25">
      <c r="A154" s="44">
        <v>252</v>
      </c>
      <c r="B154" s="44">
        <v>309</v>
      </c>
    </row>
    <row r="155" spans="1:2" x14ac:dyDescent="0.25">
      <c r="A155" s="44">
        <v>253</v>
      </c>
      <c r="B155" s="44">
        <v>309</v>
      </c>
    </row>
    <row r="156" spans="1:2" x14ac:dyDescent="0.25">
      <c r="A156" s="44">
        <v>254</v>
      </c>
      <c r="B156" s="44">
        <v>309</v>
      </c>
    </row>
    <row r="157" spans="1:2" x14ac:dyDescent="0.25">
      <c r="A157" s="44">
        <v>255</v>
      </c>
      <c r="B157" s="44">
        <v>309</v>
      </c>
    </row>
    <row r="158" spans="1:2" x14ac:dyDescent="0.25">
      <c r="A158" s="44">
        <v>256</v>
      </c>
      <c r="B158" s="44">
        <v>309</v>
      </c>
    </row>
    <row r="159" spans="1:2" x14ac:dyDescent="0.25">
      <c r="A159" s="44">
        <v>257</v>
      </c>
      <c r="B159" s="44">
        <v>309</v>
      </c>
    </row>
    <row r="160" spans="1:2" x14ac:dyDescent="0.25">
      <c r="A160" s="44">
        <v>258</v>
      </c>
      <c r="B160" s="44">
        <v>309</v>
      </c>
    </row>
    <row r="161" spans="1:2" x14ac:dyDescent="0.25">
      <c r="A161" s="44">
        <v>259</v>
      </c>
      <c r="B161" s="44">
        <v>309</v>
      </c>
    </row>
    <row r="162" spans="1:2" x14ac:dyDescent="0.25">
      <c r="A162" s="44">
        <v>260</v>
      </c>
      <c r="B162" s="44">
        <v>309</v>
      </c>
    </row>
    <row r="163" spans="1:2" x14ac:dyDescent="0.25">
      <c r="A163" s="44">
        <v>261</v>
      </c>
      <c r="B163" s="44">
        <v>309</v>
      </c>
    </row>
    <row r="164" spans="1:2" x14ac:dyDescent="0.25">
      <c r="A164" s="44">
        <v>262</v>
      </c>
      <c r="B164" s="44">
        <v>309</v>
      </c>
    </row>
    <row r="165" spans="1:2" x14ac:dyDescent="0.25">
      <c r="A165" s="44">
        <v>263</v>
      </c>
      <c r="B165" s="44">
        <v>309</v>
      </c>
    </row>
    <row r="166" spans="1:2" x14ac:dyDescent="0.25">
      <c r="A166" s="44">
        <v>264</v>
      </c>
      <c r="B166" s="44">
        <v>309</v>
      </c>
    </row>
    <row r="167" spans="1:2" x14ac:dyDescent="0.25">
      <c r="A167" s="44">
        <v>265</v>
      </c>
      <c r="B167" s="44">
        <v>309</v>
      </c>
    </row>
    <row r="168" spans="1:2" x14ac:dyDescent="0.25">
      <c r="A168" s="44">
        <v>266</v>
      </c>
      <c r="B168" s="44">
        <v>309</v>
      </c>
    </row>
    <row r="169" spans="1:2" x14ac:dyDescent="0.25">
      <c r="A169" s="44">
        <v>267</v>
      </c>
      <c r="B169" s="44">
        <v>309</v>
      </c>
    </row>
    <row r="170" spans="1:2" x14ac:dyDescent="0.25">
      <c r="A170" s="44">
        <v>268</v>
      </c>
      <c r="B170" s="44">
        <v>309</v>
      </c>
    </row>
    <row r="171" spans="1:2" x14ac:dyDescent="0.25">
      <c r="A171" s="44">
        <v>269</v>
      </c>
      <c r="B171" s="44">
        <v>309</v>
      </c>
    </row>
    <row r="172" spans="1:2" x14ac:dyDescent="0.25">
      <c r="A172" s="44">
        <v>270</v>
      </c>
      <c r="B172" s="44">
        <v>309</v>
      </c>
    </row>
    <row r="173" spans="1:2" x14ac:dyDescent="0.25">
      <c r="A173" s="44">
        <v>271</v>
      </c>
      <c r="B173" s="44">
        <v>309</v>
      </c>
    </row>
    <row r="174" spans="1:2" x14ac:dyDescent="0.25">
      <c r="A174" s="44">
        <v>272</v>
      </c>
      <c r="B174" s="44">
        <v>309</v>
      </c>
    </row>
    <row r="175" spans="1:2" x14ac:dyDescent="0.25">
      <c r="A175" s="44">
        <v>273</v>
      </c>
      <c r="B175" s="44">
        <v>309</v>
      </c>
    </row>
    <row r="176" spans="1:2" x14ac:dyDescent="0.25">
      <c r="A176" s="44">
        <v>274</v>
      </c>
      <c r="B176" s="44">
        <v>309</v>
      </c>
    </row>
    <row r="177" spans="1:2" x14ac:dyDescent="0.25">
      <c r="A177" s="44">
        <v>275</v>
      </c>
      <c r="B177" s="44">
        <v>309</v>
      </c>
    </row>
    <row r="178" spans="1:2" x14ac:dyDescent="0.25">
      <c r="A178" s="44">
        <v>276</v>
      </c>
      <c r="B178" s="44">
        <v>309</v>
      </c>
    </row>
    <row r="179" spans="1:2" x14ac:dyDescent="0.25">
      <c r="A179" s="44">
        <v>277</v>
      </c>
      <c r="B179" s="44">
        <v>309</v>
      </c>
    </row>
    <row r="180" spans="1:2" x14ac:dyDescent="0.25">
      <c r="A180" s="44">
        <v>278</v>
      </c>
      <c r="B180" s="44">
        <v>309</v>
      </c>
    </row>
    <row r="181" spans="1:2" x14ac:dyDescent="0.25">
      <c r="A181" s="44">
        <v>279</v>
      </c>
      <c r="B181" s="44">
        <v>309</v>
      </c>
    </row>
    <row r="182" spans="1:2" x14ac:dyDescent="0.25">
      <c r="A182" s="44">
        <v>280</v>
      </c>
      <c r="B182" s="44">
        <v>309</v>
      </c>
    </row>
    <row r="183" spans="1:2" x14ac:dyDescent="0.25">
      <c r="A183" s="44">
        <v>281</v>
      </c>
      <c r="B183" s="44">
        <v>309</v>
      </c>
    </row>
    <row r="184" spans="1:2" x14ac:dyDescent="0.25">
      <c r="A184" s="44">
        <v>282</v>
      </c>
      <c r="B184" s="44">
        <v>309</v>
      </c>
    </row>
    <row r="185" spans="1:2" x14ac:dyDescent="0.25">
      <c r="A185" s="44">
        <v>283</v>
      </c>
      <c r="B185" s="44">
        <v>309</v>
      </c>
    </row>
    <row r="186" spans="1:2" x14ac:dyDescent="0.25">
      <c r="A186" s="44">
        <v>284</v>
      </c>
      <c r="B186" s="44">
        <v>309</v>
      </c>
    </row>
    <row r="187" spans="1:2" x14ac:dyDescent="0.25">
      <c r="A187" s="44">
        <v>285</v>
      </c>
      <c r="B187" s="44">
        <v>309</v>
      </c>
    </row>
    <row r="188" spans="1:2" x14ac:dyDescent="0.25">
      <c r="A188" s="44">
        <v>286</v>
      </c>
      <c r="B188" s="44">
        <v>309</v>
      </c>
    </row>
    <row r="189" spans="1:2" x14ac:dyDescent="0.25">
      <c r="A189" s="44">
        <v>287</v>
      </c>
      <c r="B189" s="44">
        <v>309</v>
      </c>
    </row>
    <row r="190" spans="1:2" x14ac:dyDescent="0.25">
      <c r="A190" s="44">
        <v>288</v>
      </c>
      <c r="B190" s="44">
        <v>309</v>
      </c>
    </row>
    <row r="191" spans="1:2" x14ac:dyDescent="0.25">
      <c r="A191" s="44">
        <v>289</v>
      </c>
      <c r="B191" s="44">
        <v>309</v>
      </c>
    </row>
    <row r="192" spans="1:2" x14ac:dyDescent="0.25">
      <c r="A192" s="44">
        <v>290</v>
      </c>
      <c r="B192" s="44">
        <v>309</v>
      </c>
    </row>
    <row r="193" spans="1:2" x14ac:dyDescent="0.25">
      <c r="A193" s="44">
        <v>291</v>
      </c>
      <c r="B193" s="44">
        <v>309</v>
      </c>
    </row>
    <row r="194" spans="1:2" x14ac:dyDescent="0.25">
      <c r="A194" s="44">
        <v>292</v>
      </c>
      <c r="B194" s="44">
        <v>309</v>
      </c>
    </row>
    <row r="195" spans="1:2" x14ac:dyDescent="0.25">
      <c r="A195" s="44">
        <v>293</v>
      </c>
      <c r="B195" s="44">
        <v>309</v>
      </c>
    </row>
    <row r="196" spans="1:2" x14ac:dyDescent="0.25">
      <c r="A196" s="44">
        <v>294</v>
      </c>
      <c r="B196" s="44">
        <v>309</v>
      </c>
    </row>
    <row r="197" spans="1:2" x14ac:dyDescent="0.25">
      <c r="A197" s="44">
        <v>295</v>
      </c>
      <c r="B197" s="44">
        <v>309</v>
      </c>
    </row>
    <row r="198" spans="1:2" x14ac:dyDescent="0.25">
      <c r="A198" s="44">
        <v>296</v>
      </c>
      <c r="B198" s="44">
        <v>309</v>
      </c>
    </row>
    <row r="199" spans="1:2" x14ac:dyDescent="0.25">
      <c r="A199" s="44">
        <v>297</v>
      </c>
      <c r="B199" s="44">
        <v>309</v>
      </c>
    </row>
    <row r="200" spans="1:2" x14ac:dyDescent="0.25">
      <c r="A200" s="44">
        <v>298</v>
      </c>
      <c r="B200" s="44">
        <v>310</v>
      </c>
    </row>
    <row r="201" spans="1:2" x14ac:dyDescent="0.25">
      <c r="A201" s="44">
        <v>299</v>
      </c>
      <c r="B201" s="44">
        <v>311</v>
      </c>
    </row>
    <row r="202" spans="1:2" x14ac:dyDescent="0.25">
      <c r="A202" s="44">
        <v>300</v>
      </c>
      <c r="B202" s="44">
        <v>311</v>
      </c>
    </row>
    <row r="203" spans="1:2" x14ac:dyDescent="0.25">
      <c r="A203" s="44">
        <v>301</v>
      </c>
      <c r="B203" s="44">
        <v>311</v>
      </c>
    </row>
    <row r="204" spans="1:2" x14ac:dyDescent="0.25">
      <c r="A204" s="44">
        <v>302</v>
      </c>
      <c r="B204" s="44">
        <v>312</v>
      </c>
    </row>
    <row r="205" spans="1:2" x14ac:dyDescent="0.25">
      <c r="A205" s="44">
        <v>303</v>
      </c>
      <c r="B205" s="44">
        <v>312</v>
      </c>
    </row>
    <row r="206" spans="1:2" x14ac:dyDescent="0.25">
      <c r="A206" s="44">
        <v>304</v>
      </c>
      <c r="B206" s="44">
        <v>312</v>
      </c>
    </row>
    <row r="207" spans="1:2" x14ac:dyDescent="0.25">
      <c r="A207" s="44">
        <v>305</v>
      </c>
      <c r="B207" s="44">
        <v>312</v>
      </c>
    </row>
    <row r="208" spans="1:2" x14ac:dyDescent="0.25">
      <c r="A208" s="44">
        <v>306</v>
      </c>
      <c r="B208" s="44">
        <v>312</v>
      </c>
    </row>
    <row r="209" spans="1:2" x14ac:dyDescent="0.25">
      <c r="A209" s="44">
        <v>307</v>
      </c>
      <c r="B209" s="44">
        <v>313</v>
      </c>
    </row>
    <row r="210" spans="1:2" x14ac:dyDescent="0.25">
      <c r="A210" s="44">
        <v>308</v>
      </c>
      <c r="B210" s="44">
        <v>313</v>
      </c>
    </row>
    <row r="211" spans="1:2" x14ac:dyDescent="0.25">
      <c r="A211" s="44">
        <v>309</v>
      </c>
      <c r="B211" s="44">
        <v>313</v>
      </c>
    </row>
    <row r="212" spans="1:2" x14ac:dyDescent="0.25">
      <c r="A212" s="44">
        <v>310</v>
      </c>
      <c r="B212" s="44">
        <v>313</v>
      </c>
    </row>
    <row r="213" spans="1:2" x14ac:dyDescent="0.25">
      <c r="A213" s="44">
        <v>311</v>
      </c>
      <c r="B213" s="44">
        <v>313</v>
      </c>
    </row>
    <row r="214" spans="1:2" x14ac:dyDescent="0.25">
      <c r="A214" s="44">
        <v>312</v>
      </c>
      <c r="B214" s="44">
        <v>313</v>
      </c>
    </row>
    <row r="215" spans="1:2" x14ac:dyDescent="0.25">
      <c r="A215" s="44">
        <v>313</v>
      </c>
      <c r="B215" s="44">
        <v>313</v>
      </c>
    </row>
    <row r="216" spans="1:2" x14ac:dyDescent="0.25">
      <c r="A216" s="44">
        <v>314</v>
      </c>
      <c r="B216" s="44">
        <v>313</v>
      </c>
    </row>
    <row r="217" spans="1:2" x14ac:dyDescent="0.25">
      <c r="A217" s="44">
        <v>315</v>
      </c>
      <c r="B217" s="44">
        <v>313</v>
      </c>
    </row>
    <row r="218" spans="1:2" x14ac:dyDescent="0.25">
      <c r="A218" s="44">
        <v>316</v>
      </c>
      <c r="B218" s="44">
        <v>313</v>
      </c>
    </row>
    <row r="219" spans="1:2" x14ac:dyDescent="0.25">
      <c r="A219" s="44">
        <v>317</v>
      </c>
      <c r="B219" s="44">
        <v>313</v>
      </c>
    </row>
    <row r="220" spans="1:2" x14ac:dyDescent="0.25">
      <c r="A220" s="44">
        <v>318</v>
      </c>
      <c r="B220" s="44">
        <v>314</v>
      </c>
    </row>
    <row r="221" spans="1:2" x14ac:dyDescent="0.25">
      <c r="A221" s="44">
        <v>319</v>
      </c>
      <c r="B221" s="44">
        <v>314</v>
      </c>
    </row>
    <row r="222" spans="1:2" x14ac:dyDescent="0.25">
      <c r="A222" s="44">
        <v>320</v>
      </c>
      <c r="B222" s="44">
        <v>314</v>
      </c>
    </row>
    <row r="223" spans="1:2" x14ac:dyDescent="0.25">
      <c r="A223" s="44">
        <v>321</v>
      </c>
      <c r="B223" s="44">
        <v>314</v>
      </c>
    </row>
    <row r="224" spans="1:2" x14ac:dyDescent="0.25">
      <c r="A224" s="44">
        <v>322</v>
      </c>
      <c r="B224" s="44">
        <v>314</v>
      </c>
    </row>
    <row r="225" spans="1:2" x14ac:dyDescent="0.25">
      <c r="A225" s="44">
        <v>323</v>
      </c>
      <c r="B225" s="44">
        <v>314</v>
      </c>
    </row>
    <row r="226" spans="1:2" x14ac:dyDescent="0.25">
      <c r="A226" s="44">
        <v>324</v>
      </c>
      <c r="B226" s="44">
        <v>314</v>
      </c>
    </row>
    <row r="227" spans="1:2" x14ac:dyDescent="0.25">
      <c r="A227" s="44">
        <v>325</v>
      </c>
      <c r="B227" s="44">
        <v>314</v>
      </c>
    </row>
    <row r="228" spans="1:2" x14ac:dyDescent="0.25">
      <c r="A228" s="44">
        <v>326</v>
      </c>
      <c r="B228" s="44">
        <v>315</v>
      </c>
    </row>
    <row r="229" spans="1:2" x14ac:dyDescent="0.25">
      <c r="A229" s="44">
        <v>327</v>
      </c>
      <c r="B229" s="44">
        <v>315</v>
      </c>
    </row>
    <row r="230" spans="1:2" x14ac:dyDescent="0.25">
      <c r="A230" s="44">
        <v>328</v>
      </c>
      <c r="B230" s="44">
        <v>315</v>
      </c>
    </row>
    <row r="231" spans="1:2" x14ac:dyDescent="0.25">
      <c r="A231" s="44">
        <v>329</v>
      </c>
      <c r="B231" s="44">
        <v>316</v>
      </c>
    </row>
    <row r="232" spans="1:2" x14ac:dyDescent="0.25">
      <c r="A232" s="44">
        <v>330</v>
      </c>
      <c r="B232" s="44">
        <v>316</v>
      </c>
    </row>
    <row r="233" spans="1:2" x14ac:dyDescent="0.25">
      <c r="A233" s="44">
        <v>331</v>
      </c>
      <c r="B233" s="44">
        <v>316</v>
      </c>
    </row>
    <row r="234" spans="1:2" x14ac:dyDescent="0.25">
      <c r="A234" s="44">
        <v>332</v>
      </c>
      <c r="B234" s="44">
        <v>316</v>
      </c>
    </row>
    <row r="235" spans="1:2" x14ac:dyDescent="0.25">
      <c r="A235" s="44">
        <v>333</v>
      </c>
      <c r="B235" s="44">
        <v>316</v>
      </c>
    </row>
    <row r="236" spans="1:2" x14ac:dyDescent="0.25">
      <c r="A236" s="44">
        <v>334</v>
      </c>
      <c r="B236" s="44">
        <v>317</v>
      </c>
    </row>
    <row r="237" spans="1:2" x14ac:dyDescent="0.25">
      <c r="A237" s="44">
        <v>335</v>
      </c>
      <c r="B237" s="44">
        <v>317</v>
      </c>
    </row>
    <row r="238" spans="1:2" x14ac:dyDescent="0.25">
      <c r="A238" s="44">
        <v>336</v>
      </c>
      <c r="B238" s="44">
        <v>318</v>
      </c>
    </row>
    <row r="239" spans="1:2" x14ac:dyDescent="0.25">
      <c r="A239" s="44">
        <v>337</v>
      </c>
      <c r="B239" s="44">
        <v>319</v>
      </c>
    </row>
    <row r="240" spans="1:2" x14ac:dyDescent="0.25">
      <c r="A240" s="44">
        <v>338</v>
      </c>
      <c r="B240" s="44">
        <v>319</v>
      </c>
    </row>
    <row r="241" spans="1:2" x14ac:dyDescent="0.25">
      <c r="A241" s="44">
        <v>339</v>
      </c>
      <c r="B241" s="44">
        <v>320</v>
      </c>
    </row>
    <row r="242" spans="1:2" x14ac:dyDescent="0.25">
      <c r="A242" s="44">
        <v>340</v>
      </c>
      <c r="B242" s="44">
        <v>321</v>
      </c>
    </row>
    <row r="243" spans="1:2" x14ac:dyDescent="0.25">
      <c r="A243" s="44">
        <v>341</v>
      </c>
      <c r="B243" s="44">
        <v>322</v>
      </c>
    </row>
    <row r="244" spans="1:2" x14ac:dyDescent="0.25">
      <c r="A244" s="44">
        <v>342</v>
      </c>
      <c r="B244" s="44">
        <v>323</v>
      </c>
    </row>
    <row r="245" spans="1:2" x14ac:dyDescent="0.25">
      <c r="A245" s="44">
        <v>343</v>
      </c>
      <c r="B245" s="44">
        <v>324</v>
      </c>
    </row>
    <row r="246" spans="1:2" x14ac:dyDescent="0.25">
      <c r="A246" s="44">
        <v>344</v>
      </c>
      <c r="B246" s="44">
        <v>324</v>
      </c>
    </row>
    <row r="247" spans="1:2" x14ac:dyDescent="0.25">
      <c r="A247" s="44">
        <v>345</v>
      </c>
      <c r="B247" s="44">
        <v>324</v>
      </c>
    </row>
    <row r="248" spans="1:2" x14ac:dyDescent="0.25">
      <c r="A248" s="44">
        <v>346</v>
      </c>
      <c r="B248" s="44">
        <v>324</v>
      </c>
    </row>
    <row r="249" spans="1:2" x14ac:dyDescent="0.25">
      <c r="A249" s="44">
        <v>347</v>
      </c>
      <c r="B249" s="44">
        <v>325</v>
      </c>
    </row>
    <row r="250" spans="1:2" x14ac:dyDescent="0.25">
      <c r="A250" s="44">
        <v>348</v>
      </c>
      <c r="B250" s="44">
        <v>326</v>
      </c>
    </row>
    <row r="251" spans="1:2" x14ac:dyDescent="0.25">
      <c r="A251" s="44">
        <v>349</v>
      </c>
      <c r="B251" s="44">
        <v>327</v>
      </c>
    </row>
    <row r="252" spans="1:2" x14ac:dyDescent="0.25">
      <c r="A252" s="44">
        <v>350</v>
      </c>
      <c r="B252" s="44">
        <v>327</v>
      </c>
    </row>
    <row r="253" spans="1:2" x14ac:dyDescent="0.25">
      <c r="A253" s="44">
        <v>351</v>
      </c>
      <c r="B253" s="44">
        <v>328</v>
      </c>
    </row>
    <row r="254" spans="1:2" x14ac:dyDescent="0.25">
      <c r="A254" s="44">
        <v>352</v>
      </c>
      <c r="B254" s="44">
        <v>329</v>
      </c>
    </row>
    <row r="255" spans="1:2" x14ac:dyDescent="0.25">
      <c r="A255" s="44">
        <v>353</v>
      </c>
      <c r="B255" s="44">
        <v>329</v>
      </c>
    </row>
    <row r="256" spans="1:2" x14ac:dyDescent="0.25">
      <c r="A256" s="44">
        <v>354</v>
      </c>
      <c r="B256" s="44">
        <v>332</v>
      </c>
    </row>
    <row r="257" spans="1:2" x14ac:dyDescent="0.25">
      <c r="A257" s="44">
        <v>355</v>
      </c>
      <c r="B257" s="44">
        <v>333</v>
      </c>
    </row>
    <row r="258" spans="1:2" x14ac:dyDescent="0.25">
      <c r="A258" s="44">
        <v>356</v>
      </c>
      <c r="B258" s="44">
        <v>334</v>
      </c>
    </row>
    <row r="259" spans="1:2" x14ac:dyDescent="0.25">
      <c r="A259" s="44">
        <v>357</v>
      </c>
      <c r="B259" s="44">
        <v>334</v>
      </c>
    </row>
    <row r="260" spans="1:2" x14ac:dyDescent="0.25">
      <c r="A260" s="44">
        <v>358</v>
      </c>
      <c r="B260" s="44">
        <v>335</v>
      </c>
    </row>
    <row r="261" spans="1:2" x14ac:dyDescent="0.25">
      <c r="A261" s="44">
        <v>359</v>
      </c>
      <c r="B261" s="44">
        <v>335</v>
      </c>
    </row>
    <row r="262" spans="1:2" x14ac:dyDescent="0.25">
      <c r="A262" s="44">
        <v>360</v>
      </c>
      <c r="B262" s="44">
        <v>336</v>
      </c>
    </row>
    <row r="263" spans="1:2" x14ac:dyDescent="0.25">
      <c r="A263" s="44">
        <v>361</v>
      </c>
      <c r="B263" s="44">
        <v>336</v>
      </c>
    </row>
    <row r="264" spans="1:2" x14ac:dyDescent="0.25">
      <c r="A264" s="44">
        <v>362</v>
      </c>
      <c r="B264" s="44">
        <v>336</v>
      </c>
    </row>
    <row r="265" spans="1:2" x14ac:dyDescent="0.25">
      <c r="A265" s="44">
        <v>363</v>
      </c>
      <c r="B265" s="44">
        <v>337</v>
      </c>
    </row>
    <row r="266" spans="1:2" x14ac:dyDescent="0.25">
      <c r="A266" s="44">
        <v>364</v>
      </c>
      <c r="B266" s="44">
        <v>338</v>
      </c>
    </row>
    <row r="267" spans="1:2" x14ac:dyDescent="0.25">
      <c r="A267" s="44">
        <v>365</v>
      </c>
      <c r="B267" s="44">
        <v>338</v>
      </c>
    </row>
    <row r="268" spans="1:2" x14ac:dyDescent="0.25">
      <c r="A268" s="44">
        <v>366</v>
      </c>
      <c r="B268" s="44">
        <v>339</v>
      </c>
    </row>
    <row r="269" spans="1:2" x14ac:dyDescent="0.25">
      <c r="A269" s="44">
        <v>367</v>
      </c>
      <c r="B269" s="44">
        <v>361</v>
      </c>
    </row>
    <row r="270" spans="1:2" x14ac:dyDescent="0.25">
      <c r="A270" s="44">
        <v>368</v>
      </c>
      <c r="B270" s="44">
        <v>362</v>
      </c>
    </row>
    <row r="271" spans="1:2" x14ac:dyDescent="0.25">
      <c r="A271" s="44">
        <v>369</v>
      </c>
      <c r="B271" s="44">
        <v>362</v>
      </c>
    </row>
    <row r="272" spans="1:2" x14ac:dyDescent="0.25">
      <c r="A272" s="44">
        <v>370</v>
      </c>
      <c r="B272" s="44">
        <v>363</v>
      </c>
    </row>
    <row r="273" spans="1:2" x14ac:dyDescent="0.25">
      <c r="A273" s="44">
        <v>371</v>
      </c>
      <c r="B273" s="44">
        <v>364</v>
      </c>
    </row>
    <row r="274" spans="1:2" x14ac:dyDescent="0.25">
      <c r="A274" s="44">
        <v>372</v>
      </c>
      <c r="B274" s="44">
        <v>364</v>
      </c>
    </row>
    <row r="275" spans="1:2" x14ac:dyDescent="0.25">
      <c r="A275" s="44">
        <v>373</v>
      </c>
      <c r="B275" s="44">
        <v>364</v>
      </c>
    </row>
    <row r="276" spans="1:2" x14ac:dyDescent="0.25">
      <c r="A276" s="44">
        <v>374</v>
      </c>
      <c r="B276" s="44">
        <v>365</v>
      </c>
    </row>
    <row r="277" spans="1:2" x14ac:dyDescent="0.25">
      <c r="A277" s="44">
        <v>375</v>
      </c>
      <c r="B277" s="44">
        <v>365</v>
      </c>
    </row>
    <row r="278" spans="1:2" x14ac:dyDescent="0.25">
      <c r="A278" s="44">
        <v>376</v>
      </c>
      <c r="B278" s="44">
        <v>365</v>
      </c>
    </row>
    <row r="279" spans="1:2" x14ac:dyDescent="0.25">
      <c r="A279" s="44">
        <v>377</v>
      </c>
      <c r="B279" s="44">
        <v>365</v>
      </c>
    </row>
    <row r="280" spans="1:2" x14ac:dyDescent="0.25">
      <c r="A280" s="44">
        <v>378</v>
      </c>
      <c r="B280" s="44">
        <v>366</v>
      </c>
    </row>
    <row r="281" spans="1:2" x14ac:dyDescent="0.25">
      <c r="A281" s="44">
        <v>379</v>
      </c>
      <c r="B281" s="44">
        <v>366</v>
      </c>
    </row>
    <row r="282" spans="1:2" x14ac:dyDescent="0.25">
      <c r="A282" s="44">
        <v>380</v>
      </c>
      <c r="B282" s="44">
        <v>366</v>
      </c>
    </row>
    <row r="283" spans="1:2" x14ac:dyDescent="0.25">
      <c r="A283" s="44">
        <v>381</v>
      </c>
      <c r="B283" s="44">
        <v>367</v>
      </c>
    </row>
    <row r="284" spans="1:2" x14ac:dyDescent="0.25">
      <c r="A284" s="44">
        <v>382</v>
      </c>
      <c r="B284" s="44">
        <v>367</v>
      </c>
    </row>
    <row r="285" spans="1:2" x14ac:dyDescent="0.25">
      <c r="A285" s="44">
        <v>383</v>
      </c>
      <c r="B285" s="44">
        <v>367</v>
      </c>
    </row>
    <row r="286" spans="1:2" x14ac:dyDescent="0.25">
      <c r="A286" s="44">
        <v>384</v>
      </c>
      <c r="B286" s="44">
        <v>367</v>
      </c>
    </row>
    <row r="287" spans="1:2" x14ac:dyDescent="0.25">
      <c r="A287" s="44">
        <v>385</v>
      </c>
      <c r="B287" s="44">
        <v>367</v>
      </c>
    </row>
    <row r="288" spans="1:2" x14ac:dyDescent="0.25">
      <c r="A288" s="44">
        <v>386</v>
      </c>
      <c r="B288" s="44">
        <v>368</v>
      </c>
    </row>
    <row r="289" spans="1:2" x14ac:dyDescent="0.25">
      <c r="A289" s="44">
        <v>387</v>
      </c>
      <c r="B289" s="44">
        <v>368</v>
      </c>
    </row>
    <row r="290" spans="1:2" x14ac:dyDescent="0.25">
      <c r="A290" s="44">
        <v>388</v>
      </c>
      <c r="B290" s="44">
        <v>368</v>
      </c>
    </row>
    <row r="291" spans="1:2" x14ac:dyDescent="0.25">
      <c r="A291" s="44">
        <v>389</v>
      </c>
      <c r="B291" s="44">
        <v>368</v>
      </c>
    </row>
    <row r="292" spans="1:2" x14ac:dyDescent="0.25">
      <c r="A292" s="44">
        <v>390</v>
      </c>
      <c r="B292" s="44">
        <v>368</v>
      </c>
    </row>
    <row r="293" spans="1:2" x14ac:dyDescent="0.25">
      <c r="A293" s="44">
        <v>391</v>
      </c>
      <c r="B293" s="44">
        <v>368</v>
      </c>
    </row>
    <row r="294" spans="1:2" x14ac:dyDescent="0.25">
      <c r="A294" s="44">
        <v>392</v>
      </c>
      <c r="B294" s="44">
        <v>368</v>
      </c>
    </row>
    <row r="295" spans="1:2" x14ac:dyDescent="0.25">
      <c r="A295" s="44">
        <v>393</v>
      </c>
      <c r="B295" s="44">
        <v>368</v>
      </c>
    </row>
    <row r="296" spans="1:2" x14ac:dyDescent="0.25">
      <c r="A296" s="44">
        <v>394</v>
      </c>
      <c r="B296" s="44">
        <v>369</v>
      </c>
    </row>
    <row r="297" spans="1:2" x14ac:dyDescent="0.25">
      <c r="A297" s="44">
        <v>395</v>
      </c>
      <c r="B297" s="44">
        <v>369</v>
      </c>
    </row>
    <row r="298" spans="1:2" x14ac:dyDescent="0.25">
      <c r="A298" s="44">
        <v>396</v>
      </c>
      <c r="B298" s="44">
        <v>369</v>
      </c>
    </row>
    <row r="299" spans="1:2" x14ac:dyDescent="0.25">
      <c r="A299" s="44">
        <v>397</v>
      </c>
      <c r="B299" s="44">
        <v>370</v>
      </c>
    </row>
    <row r="300" spans="1:2" x14ac:dyDescent="0.25">
      <c r="A300" s="44">
        <v>398</v>
      </c>
      <c r="B300" s="44">
        <v>370</v>
      </c>
    </row>
    <row r="301" spans="1:2" x14ac:dyDescent="0.25">
      <c r="A301" s="44">
        <v>399</v>
      </c>
      <c r="B301" s="44">
        <v>370</v>
      </c>
    </row>
    <row r="302" spans="1:2" x14ac:dyDescent="0.25">
      <c r="A302" s="44">
        <v>400</v>
      </c>
      <c r="B302" s="44">
        <v>371</v>
      </c>
    </row>
    <row r="303" spans="1:2" x14ac:dyDescent="0.25">
      <c r="A303" s="44">
        <v>401</v>
      </c>
      <c r="B303" s="44">
        <v>371</v>
      </c>
    </row>
    <row r="304" spans="1:2" x14ac:dyDescent="0.25">
      <c r="A304" s="44">
        <v>402</v>
      </c>
      <c r="B304" s="44">
        <v>371</v>
      </c>
    </row>
    <row r="305" spans="1:2" x14ac:dyDescent="0.25">
      <c r="A305" s="44">
        <v>403</v>
      </c>
      <c r="B305" s="44">
        <v>371</v>
      </c>
    </row>
    <row r="306" spans="1:2" x14ac:dyDescent="0.25">
      <c r="A306" s="44">
        <v>404</v>
      </c>
      <c r="B306" s="44">
        <v>371</v>
      </c>
    </row>
    <row r="307" spans="1:2" x14ac:dyDescent="0.25">
      <c r="A307" s="44">
        <v>405</v>
      </c>
      <c r="B307" s="44">
        <v>371</v>
      </c>
    </row>
    <row r="308" spans="1:2" x14ac:dyDescent="0.25">
      <c r="A308" s="44">
        <v>406</v>
      </c>
      <c r="B308" s="44">
        <v>371</v>
      </c>
    </row>
    <row r="309" spans="1:2" x14ac:dyDescent="0.25">
      <c r="A309" s="44">
        <v>407</v>
      </c>
      <c r="B309" s="44">
        <v>371</v>
      </c>
    </row>
    <row r="310" spans="1:2" x14ac:dyDescent="0.25">
      <c r="A310" s="44">
        <v>408</v>
      </c>
      <c r="B310" s="44">
        <v>371</v>
      </c>
    </row>
    <row r="311" spans="1:2" x14ac:dyDescent="0.25">
      <c r="A311" s="44">
        <v>409</v>
      </c>
      <c r="B311" s="44">
        <v>371</v>
      </c>
    </row>
    <row r="312" spans="1:2" x14ac:dyDescent="0.25">
      <c r="A312" s="44">
        <v>410</v>
      </c>
      <c r="B312" s="44">
        <v>371</v>
      </c>
    </row>
    <row r="313" spans="1:2" x14ac:dyDescent="0.25">
      <c r="A313" s="44">
        <v>411</v>
      </c>
      <c r="B313" s="44">
        <v>371</v>
      </c>
    </row>
    <row r="314" spans="1:2" x14ac:dyDescent="0.25">
      <c r="A314" s="44">
        <v>412</v>
      </c>
      <c r="B314" s="44">
        <v>371</v>
      </c>
    </row>
    <row r="315" spans="1:2" x14ac:dyDescent="0.25">
      <c r="A315" s="44">
        <v>413</v>
      </c>
      <c r="B315" s="44">
        <v>372</v>
      </c>
    </row>
    <row r="316" spans="1:2" x14ac:dyDescent="0.25">
      <c r="A316" s="44">
        <v>414</v>
      </c>
      <c r="B316" s="44">
        <v>372</v>
      </c>
    </row>
    <row r="317" spans="1:2" x14ac:dyDescent="0.25">
      <c r="A317" s="44">
        <v>415</v>
      </c>
      <c r="B317" s="44">
        <v>372</v>
      </c>
    </row>
    <row r="318" spans="1:2" x14ac:dyDescent="0.25">
      <c r="A318" s="44">
        <v>416</v>
      </c>
      <c r="B318" s="44">
        <v>372</v>
      </c>
    </row>
    <row r="319" spans="1:2" x14ac:dyDescent="0.25">
      <c r="A319" s="44">
        <v>417</v>
      </c>
      <c r="B319" s="44">
        <v>372</v>
      </c>
    </row>
    <row r="320" spans="1:2" x14ac:dyDescent="0.25">
      <c r="A320" s="44">
        <v>418</v>
      </c>
      <c r="B320" s="44">
        <v>372</v>
      </c>
    </row>
    <row r="321" spans="1:2" x14ac:dyDescent="0.25">
      <c r="A321" s="44">
        <v>419</v>
      </c>
      <c r="B321" s="44">
        <v>372</v>
      </c>
    </row>
    <row r="322" spans="1:2" x14ac:dyDescent="0.25">
      <c r="A322" s="44">
        <v>420</v>
      </c>
      <c r="B322" s="44">
        <v>373</v>
      </c>
    </row>
    <row r="323" spans="1:2" x14ac:dyDescent="0.25">
      <c r="A323" s="44">
        <v>421</v>
      </c>
      <c r="B323" s="44">
        <v>374</v>
      </c>
    </row>
    <row r="324" spans="1:2" x14ac:dyDescent="0.25">
      <c r="A324" s="44">
        <v>422</v>
      </c>
      <c r="B324" s="44">
        <v>375</v>
      </c>
    </row>
    <row r="325" spans="1:2" x14ac:dyDescent="0.25">
      <c r="A325" s="44">
        <v>423</v>
      </c>
      <c r="B325" s="44">
        <v>376</v>
      </c>
    </row>
    <row r="326" spans="1:2" x14ac:dyDescent="0.25">
      <c r="A326" s="44">
        <v>424</v>
      </c>
      <c r="B326" s="44">
        <v>377</v>
      </c>
    </row>
    <row r="327" spans="1:2" x14ac:dyDescent="0.25">
      <c r="A327" s="44">
        <v>425</v>
      </c>
      <c r="B327" s="44">
        <v>377</v>
      </c>
    </row>
    <row r="328" spans="1:2" x14ac:dyDescent="0.25">
      <c r="A328" s="44">
        <v>426</v>
      </c>
      <c r="B328" s="44">
        <v>378</v>
      </c>
    </row>
    <row r="329" spans="1:2" x14ac:dyDescent="0.25">
      <c r="A329" s="44">
        <v>427</v>
      </c>
      <c r="B329" s="44">
        <v>379</v>
      </c>
    </row>
    <row r="330" spans="1:2" x14ac:dyDescent="0.25">
      <c r="A330" s="44">
        <v>428</v>
      </c>
      <c r="B330" s="44">
        <v>379</v>
      </c>
    </row>
    <row r="331" spans="1:2" x14ac:dyDescent="0.25">
      <c r="A331" s="44">
        <v>429</v>
      </c>
      <c r="B331" s="44">
        <v>379</v>
      </c>
    </row>
    <row r="332" spans="1:2" x14ac:dyDescent="0.25">
      <c r="A332" s="44">
        <v>430</v>
      </c>
      <c r="B332" s="44">
        <v>380</v>
      </c>
    </row>
    <row r="333" spans="1:2" x14ac:dyDescent="0.25">
      <c r="A333" s="44">
        <v>431</v>
      </c>
      <c r="B333" s="44">
        <v>381</v>
      </c>
    </row>
    <row r="334" spans="1:2" x14ac:dyDescent="0.25">
      <c r="A334" s="44">
        <v>432</v>
      </c>
      <c r="B334" s="44">
        <v>382</v>
      </c>
    </row>
    <row r="335" spans="1:2" x14ac:dyDescent="0.25">
      <c r="A335" s="44">
        <v>433</v>
      </c>
      <c r="B335" s="44">
        <v>382</v>
      </c>
    </row>
    <row r="336" spans="1:2" x14ac:dyDescent="0.25">
      <c r="A336" s="44">
        <v>434</v>
      </c>
      <c r="B336" s="44">
        <v>383</v>
      </c>
    </row>
    <row r="337" spans="1:2" x14ac:dyDescent="0.25">
      <c r="A337" s="44">
        <v>435</v>
      </c>
      <c r="B337" s="44">
        <v>384</v>
      </c>
    </row>
    <row r="338" spans="1:2" x14ac:dyDescent="0.25">
      <c r="A338" s="44">
        <v>436</v>
      </c>
      <c r="B338" s="44">
        <v>384</v>
      </c>
    </row>
    <row r="339" spans="1:2" x14ac:dyDescent="0.25">
      <c r="A339" s="44">
        <v>437</v>
      </c>
      <c r="B339" s="44">
        <v>385</v>
      </c>
    </row>
    <row r="340" spans="1:2" x14ac:dyDescent="0.25">
      <c r="A340" s="44">
        <v>438</v>
      </c>
      <c r="B340" s="44">
        <v>386</v>
      </c>
    </row>
    <row r="341" spans="1:2" x14ac:dyDescent="0.25">
      <c r="A341" s="44">
        <v>439</v>
      </c>
      <c r="B341" s="44">
        <v>387</v>
      </c>
    </row>
    <row r="342" spans="1:2" x14ac:dyDescent="0.25">
      <c r="A342" s="44">
        <v>440</v>
      </c>
      <c r="B342" s="44">
        <v>387</v>
      </c>
    </row>
    <row r="343" spans="1:2" x14ac:dyDescent="0.25">
      <c r="A343" s="44">
        <v>441</v>
      </c>
      <c r="B343" s="44">
        <v>388</v>
      </c>
    </row>
    <row r="344" spans="1:2" x14ac:dyDescent="0.25">
      <c r="A344" s="44">
        <v>442</v>
      </c>
      <c r="B344" s="44">
        <v>389</v>
      </c>
    </row>
    <row r="345" spans="1:2" x14ac:dyDescent="0.25">
      <c r="A345" s="44">
        <v>443</v>
      </c>
      <c r="B345" s="44">
        <v>390</v>
      </c>
    </row>
    <row r="346" spans="1:2" x14ac:dyDescent="0.25">
      <c r="A346" s="44">
        <v>444</v>
      </c>
      <c r="B346" s="44">
        <v>390</v>
      </c>
    </row>
    <row r="347" spans="1:2" x14ac:dyDescent="0.25">
      <c r="A347" s="44">
        <v>445</v>
      </c>
      <c r="B347" s="44">
        <v>391</v>
      </c>
    </row>
    <row r="348" spans="1:2" x14ac:dyDescent="0.25">
      <c r="A348" s="44">
        <v>446</v>
      </c>
      <c r="B348" s="44">
        <v>392</v>
      </c>
    </row>
    <row r="349" spans="1:2" x14ac:dyDescent="0.25">
      <c r="A349" s="44">
        <v>447</v>
      </c>
      <c r="B349" s="44">
        <v>393</v>
      </c>
    </row>
    <row r="350" spans="1:2" x14ac:dyDescent="0.25">
      <c r="A350" s="44">
        <v>448</v>
      </c>
      <c r="B350" s="44">
        <v>393</v>
      </c>
    </row>
    <row r="351" spans="1:2" x14ac:dyDescent="0.25">
      <c r="A351" s="44">
        <v>449</v>
      </c>
      <c r="B351" s="44">
        <v>394</v>
      </c>
    </row>
    <row r="352" spans="1:2" x14ac:dyDescent="0.25">
      <c r="A352" s="44">
        <v>450</v>
      </c>
      <c r="B352" s="44">
        <v>395</v>
      </c>
    </row>
    <row r="353" spans="1:2" x14ac:dyDescent="0.25">
      <c r="A353" s="44">
        <v>451</v>
      </c>
      <c r="B353" s="44">
        <v>396</v>
      </c>
    </row>
    <row r="354" spans="1:2" x14ac:dyDescent="0.25">
      <c r="A354" s="44">
        <v>452</v>
      </c>
      <c r="B354" s="44">
        <v>396</v>
      </c>
    </row>
    <row r="355" spans="1:2" x14ac:dyDescent="0.25">
      <c r="A355" s="44">
        <v>453</v>
      </c>
      <c r="B355" s="44">
        <v>397</v>
      </c>
    </row>
    <row r="356" spans="1:2" x14ac:dyDescent="0.25">
      <c r="A356" s="44">
        <v>454</v>
      </c>
      <c r="B356" s="44">
        <v>398</v>
      </c>
    </row>
    <row r="357" spans="1:2" x14ac:dyDescent="0.25">
      <c r="A357" s="44">
        <v>455</v>
      </c>
      <c r="B357" s="44">
        <v>398</v>
      </c>
    </row>
    <row r="358" spans="1:2" x14ac:dyDescent="0.25">
      <c r="A358" s="44">
        <v>456</v>
      </c>
      <c r="B358" s="44">
        <v>399</v>
      </c>
    </row>
    <row r="359" spans="1:2" x14ac:dyDescent="0.25">
      <c r="A359" s="44">
        <v>457</v>
      </c>
      <c r="B359" s="44">
        <v>400</v>
      </c>
    </row>
    <row r="360" spans="1:2" x14ac:dyDescent="0.25">
      <c r="A360" s="44">
        <v>458</v>
      </c>
      <c r="B360" s="44">
        <v>401</v>
      </c>
    </row>
    <row r="361" spans="1:2" x14ac:dyDescent="0.25">
      <c r="A361" s="44">
        <v>459</v>
      </c>
      <c r="B361" s="44">
        <v>402</v>
      </c>
    </row>
    <row r="362" spans="1:2" x14ac:dyDescent="0.25">
      <c r="A362" s="44">
        <v>460</v>
      </c>
      <c r="B362" s="44">
        <v>403</v>
      </c>
    </row>
    <row r="363" spans="1:2" x14ac:dyDescent="0.25">
      <c r="A363" s="44">
        <v>461</v>
      </c>
      <c r="B363" s="44">
        <v>404</v>
      </c>
    </row>
    <row r="364" spans="1:2" x14ac:dyDescent="0.25">
      <c r="A364" s="44">
        <v>462</v>
      </c>
      <c r="B364" s="44">
        <v>405</v>
      </c>
    </row>
    <row r="365" spans="1:2" x14ac:dyDescent="0.25">
      <c r="A365" s="44">
        <v>463</v>
      </c>
      <c r="B365" s="44">
        <v>405</v>
      </c>
    </row>
    <row r="366" spans="1:2" x14ac:dyDescent="0.25">
      <c r="A366" s="44">
        <v>464</v>
      </c>
      <c r="B366" s="44">
        <v>406</v>
      </c>
    </row>
    <row r="367" spans="1:2" x14ac:dyDescent="0.25">
      <c r="A367" s="44">
        <v>465</v>
      </c>
      <c r="B367" s="44">
        <v>407</v>
      </c>
    </row>
    <row r="368" spans="1:2" x14ac:dyDescent="0.25">
      <c r="A368" s="44">
        <v>466</v>
      </c>
      <c r="B368" s="44">
        <v>408</v>
      </c>
    </row>
    <row r="369" spans="1:2" x14ac:dyDescent="0.25">
      <c r="A369" s="44">
        <v>467</v>
      </c>
      <c r="B369" s="44">
        <v>408</v>
      </c>
    </row>
    <row r="370" spans="1:2" x14ac:dyDescent="0.25">
      <c r="A370" s="44">
        <v>468</v>
      </c>
      <c r="B370" s="44">
        <v>409</v>
      </c>
    </row>
    <row r="371" spans="1:2" x14ac:dyDescent="0.25">
      <c r="A371" s="44">
        <v>469</v>
      </c>
      <c r="B371" s="44">
        <v>410</v>
      </c>
    </row>
    <row r="372" spans="1:2" x14ac:dyDescent="0.25">
      <c r="A372" s="44">
        <v>470</v>
      </c>
      <c r="B372" s="44">
        <v>411</v>
      </c>
    </row>
    <row r="373" spans="1:2" x14ac:dyDescent="0.25">
      <c r="A373" s="44">
        <v>471</v>
      </c>
      <c r="B373" s="44">
        <v>411</v>
      </c>
    </row>
    <row r="374" spans="1:2" x14ac:dyDescent="0.25">
      <c r="A374" s="44">
        <v>472</v>
      </c>
      <c r="B374" s="44">
        <v>412</v>
      </c>
    </row>
    <row r="375" spans="1:2" x14ac:dyDescent="0.25">
      <c r="A375" s="44">
        <v>473</v>
      </c>
      <c r="B375" s="44">
        <v>412</v>
      </c>
    </row>
    <row r="376" spans="1:2" x14ac:dyDescent="0.25">
      <c r="A376" s="44">
        <v>474</v>
      </c>
      <c r="B376" s="44">
        <v>413</v>
      </c>
    </row>
    <row r="377" spans="1:2" x14ac:dyDescent="0.25">
      <c r="A377" s="44">
        <v>475</v>
      </c>
      <c r="B377" s="44">
        <v>413</v>
      </c>
    </row>
    <row r="378" spans="1:2" x14ac:dyDescent="0.25">
      <c r="A378" s="44">
        <v>476</v>
      </c>
      <c r="B378" s="44">
        <v>414</v>
      </c>
    </row>
    <row r="379" spans="1:2" x14ac:dyDescent="0.25">
      <c r="A379" s="44">
        <v>477</v>
      </c>
      <c r="B379" s="44">
        <v>415</v>
      </c>
    </row>
    <row r="380" spans="1:2" x14ac:dyDescent="0.25">
      <c r="A380" s="44">
        <v>478</v>
      </c>
      <c r="B380" s="44">
        <v>415</v>
      </c>
    </row>
    <row r="381" spans="1:2" x14ac:dyDescent="0.25">
      <c r="A381" s="44">
        <v>479</v>
      </c>
      <c r="B381" s="44">
        <v>416</v>
      </c>
    </row>
    <row r="382" spans="1:2" x14ac:dyDescent="0.25">
      <c r="A382" s="44">
        <v>480</v>
      </c>
      <c r="B382" s="44">
        <v>416</v>
      </c>
    </row>
    <row r="383" spans="1:2" x14ac:dyDescent="0.25">
      <c r="A383" s="44">
        <v>481</v>
      </c>
      <c r="B383" s="44">
        <v>417</v>
      </c>
    </row>
    <row r="384" spans="1:2" x14ac:dyDescent="0.25">
      <c r="A384" s="44">
        <v>482</v>
      </c>
      <c r="B384" s="44">
        <v>417</v>
      </c>
    </row>
    <row r="385" spans="1:2" x14ac:dyDescent="0.25">
      <c r="A385" s="44">
        <v>483</v>
      </c>
      <c r="B385" s="44">
        <v>418</v>
      </c>
    </row>
    <row r="386" spans="1:2" x14ac:dyDescent="0.25">
      <c r="A386" s="44">
        <v>484</v>
      </c>
      <c r="B386" s="44">
        <v>419</v>
      </c>
    </row>
    <row r="387" spans="1:2" x14ac:dyDescent="0.25">
      <c r="A387" s="44">
        <v>485</v>
      </c>
      <c r="B387" s="44">
        <v>420</v>
      </c>
    </row>
    <row r="388" spans="1:2" x14ac:dyDescent="0.25">
      <c r="A388" s="44">
        <v>486</v>
      </c>
      <c r="B388" s="44">
        <v>420</v>
      </c>
    </row>
    <row r="389" spans="1:2" x14ac:dyDescent="0.25">
      <c r="A389" s="44">
        <v>487</v>
      </c>
      <c r="B389" s="44">
        <v>421</v>
      </c>
    </row>
    <row r="390" spans="1:2" x14ac:dyDescent="0.25">
      <c r="A390" s="44">
        <v>488</v>
      </c>
      <c r="B390" s="44">
        <v>422</v>
      </c>
    </row>
    <row r="391" spans="1:2" x14ac:dyDescent="0.25">
      <c r="A391" s="44">
        <v>489</v>
      </c>
      <c r="B391" s="44">
        <v>422</v>
      </c>
    </row>
    <row r="392" spans="1:2" x14ac:dyDescent="0.25">
      <c r="A392" s="44">
        <v>490</v>
      </c>
      <c r="B392" s="44">
        <v>423</v>
      </c>
    </row>
    <row r="393" spans="1:2" x14ac:dyDescent="0.25">
      <c r="A393" s="44">
        <v>491</v>
      </c>
      <c r="B393" s="44">
        <v>424</v>
      </c>
    </row>
    <row r="394" spans="1:2" x14ac:dyDescent="0.25">
      <c r="A394" s="44">
        <v>492</v>
      </c>
      <c r="B394" s="44">
        <v>425</v>
      </c>
    </row>
    <row r="395" spans="1:2" x14ac:dyDescent="0.25">
      <c r="A395" s="44">
        <v>493</v>
      </c>
      <c r="B395" s="44">
        <v>425</v>
      </c>
    </row>
    <row r="396" spans="1:2" x14ac:dyDescent="0.25">
      <c r="A396" s="44">
        <v>494</v>
      </c>
      <c r="B396" s="44">
        <v>426</v>
      </c>
    </row>
    <row r="397" spans="1:2" x14ac:dyDescent="0.25">
      <c r="A397" s="44">
        <v>495</v>
      </c>
      <c r="B397" s="44">
        <v>427</v>
      </c>
    </row>
    <row r="398" spans="1:2" x14ac:dyDescent="0.25">
      <c r="A398" s="44">
        <v>496</v>
      </c>
      <c r="B398" s="44">
        <v>428</v>
      </c>
    </row>
    <row r="399" spans="1:2" x14ac:dyDescent="0.25">
      <c r="A399" s="44">
        <v>497</v>
      </c>
      <c r="B399" s="44">
        <v>428</v>
      </c>
    </row>
    <row r="400" spans="1:2" x14ac:dyDescent="0.25">
      <c r="A400" s="44">
        <v>498</v>
      </c>
      <c r="B400" s="44">
        <v>429</v>
      </c>
    </row>
    <row r="401" spans="1:2" x14ac:dyDescent="0.25">
      <c r="A401" s="44">
        <v>499</v>
      </c>
      <c r="B401" s="44">
        <v>430</v>
      </c>
    </row>
    <row r="402" spans="1:2" x14ac:dyDescent="0.25">
      <c r="A402" s="44">
        <v>500</v>
      </c>
      <c r="B402" s="44">
        <v>431</v>
      </c>
    </row>
    <row r="403" spans="1:2" x14ac:dyDescent="0.25">
      <c r="A403" s="44">
        <v>501</v>
      </c>
      <c r="B403" s="44">
        <v>432</v>
      </c>
    </row>
    <row r="404" spans="1:2" x14ac:dyDescent="0.25">
      <c r="A404" s="44">
        <v>502</v>
      </c>
      <c r="B404" s="44">
        <v>433</v>
      </c>
    </row>
    <row r="405" spans="1:2" x14ac:dyDescent="0.25">
      <c r="A405" s="44">
        <v>503</v>
      </c>
      <c r="B405" s="44">
        <v>434</v>
      </c>
    </row>
    <row r="406" spans="1:2" x14ac:dyDescent="0.25">
      <c r="A406" s="44">
        <v>504</v>
      </c>
      <c r="B406" s="44">
        <v>434</v>
      </c>
    </row>
    <row r="407" spans="1:2" x14ac:dyDescent="0.25">
      <c r="A407" s="44">
        <v>505</v>
      </c>
      <c r="B407" s="44">
        <v>435</v>
      </c>
    </row>
    <row r="408" spans="1:2" x14ac:dyDescent="0.25">
      <c r="A408" s="44">
        <v>506</v>
      </c>
      <c r="B408" s="44">
        <v>436</v>
      </c>
    </row>
    <row r="409" spans="1:2" x14ac:dyDescent="0.25">
      <c r="A409" s="44">
        <v>507</v>
      </c>
      <c r="B409" s="44">
        <v>437</v>
      </c>
    </row>
    <row r="410" spans="1:2" x14ac:dyDescent="0.25">
      <c r="A410" s="44">
        <v>508</v>
      </c>
      <c r="B410" s="44">
        <v>437</v>
      </c>
    </row>
    <row r="411" spans="1:2" x14ac:dyDescent="0.25">
      <c r="A411" s="44">
        <v>509</v>
      </c>
      <c r="B411" s="44">
        <v>438</v>
      </c>
    </row>
    <row r="412" spans="1:2" x14ac:dyDescent="0.25">
      <c r="A412" s="44">
        <v>510</v>
      </c>
      <c r="B412" s="44">
        <v>439</v>
      </c>
    </row>
    <row r="413" spans="1:2" x14ac:dyDescent="0.25">
      <c r="A413" s="44">
        <v>511</v>
      </c>
      <c r="B413" s="44">
        <v>440</v>
      </c>
    </row>
    <row r="414" spans="1:2" x14ac:dyDescent="0.25">
      <c r="A414" s="44">
        <v>512</v>
      </c>
      <c r="B414" s="44">
        <v>440</v>
      </c>
    </row>
    <row r="415" spans="1:2" x14ac:dyDescent="0.25">
      <c r="A415" s="44">
        <v>513</v>
      </c>
      <c r="B415" s="44">
        <v>441</v>
      </c>
    </row>
    <row r="416" spans="1:2" x14ac:dyDescent="0.25">
      <c r="A416" s="44">
        <v>514</v>
      </c>
      <c r="B416" s="44">
        <v>442</v>
      </c>
    </row>
    <row r="417" spans="1:2" x14ac:dyDescent="0.25">
      <c r="A417" s="44">
        <v>515</v>
      </c>
      <c r="B417" s="44">
        <v>443</v>
      </c>
    </row>
    <row r="418" spans="1:2" x14ac:dyDescent="0.25">
      <c r="A418" s="44">
        <v>516</v>
      </c>
      <c r="B418" s="44">
        <v>443</v>
      </c>
    </row>
    <row r="419" spans="1:2" x14ac:dyDescent="0.25">
      <c r="A419" s="44">
        <v>517</v>
      </c>
      <c r="B419" s="44">
        <v>444</v>
      </c>
    </row>
    <row r="420" spans="1:2" x14ac:dyDescent="0.25">
      <c r="A420" s="44">
        <v>518</v>
      </c>
      <c r="B420" s="44">
        <v>445</v>
      </c>
    </row>
    <row r="421" spans="1:2" x14ac:dyDescent="0.25">
      <c r="A421" s="44">
        <v>519</v>
      </c>
      <c r="B421" s="44">
        <v>446</v>
      </c>
    </row>
    <row r="422" spans="1:2" x14ac:dyDescent="0.25">
      <c r="A422" s="44">
        <v>520</v>
      </c>
      <c r="B422" s="44">
        <v>446</v>
      </c>
    </row>
    <row r="423" spans="1:2" x14ac:dyDescent="0.25">
      <c r="A423" s="44">
        <v>521</v>
      </c>
      <c r="B423" s="44">
        <v>447</v>
      </c>
    </row>
    <row r="424" spans="1:2" x14ac:dyDescent="0.25">
      <c r="A424" s="44">
        <v>522</v>
      </c>
      <c r="B424" s="44">
        <v>448</v>
      </c>
    </row>
    <row r="425" spans="1:2" x14ac:dyDescent="0.25">
      <c r="A425" s="44">
        <v>523</v>
      </c>
      <c r="B425" s="44">
        <v>448</v>
      </c>
    </row>
    <row r="426" spans="1:2" x14ac:dyDescent="0.25">
      <c r="A426" s="44">
        <v>524</v>
      </c>
      <c r="B426" s="44">
        <v>449</v>
      </c>
    </row>
    <row r="427" spans="1:2" x14ac:dyDescent="0.25">
      <c r="A427" s="44">
        <v>525</v>
      </c>
      <c r="B427" s="44">
        <v>450</v>
      </c>
    </row>
    <row r="428" spans="1:2" x14ac:dyDescent="0.25">
      <c r="A428" s="44">
        <v>526</v>
      </c>
      <c r="B428" s="44">
        <v>451</v>
      </c>
    </row>
    <row r="429" spans="1:2" x14ac:dyDescent="0.25">
      <c r="A429" s="44">
        <v>527</v>
      </c>
      <c r="B429" s="44">
        <v>451</v>
      </c>
    </row>
    <row r="430" spans="1:2" x14ac:dyDescent="0.25">
      <c r="A430" s="44">
        <v>528</v>
      </c>
      <c r="B430" s="44">
        <v>452</v>
      </c>
    </row>
    <row r="431" spans="1:2" x14ac:dyDescent="0.25">
      <c r="A431" s="44">
        <v>529</v>
      </c>
      <c r="B431" s="44">
        <v>453</v>
      </c>
    </row>
    <row r="432" spans="1:2" x14ac:dyDescent="0.25">
      <c r="A432" s="44">
        <v>530</v>
      </c>
      <c r="B432" s="44">
        <v>454</v>
      </c>
    </row>
    <row r="433" spans="1:2" x14ac:dyDescent="0.25">
      <c r="A433" s="44">
        <v>531</v>
      </c>
      <c r="B433" s="44">
        <v>454</v>
      </c>
    </row>
    <row r="434" spans="1:2" x14ac:dyDescent="0.25">
      <c r="A434" s="44">
        <v>532</v>
      </c>
      <c r="B434" s="44">
        <v>455</v>
      </c>
    </row>
    <row r="435" spans="1:2" x14ac:dyDescent="0.25">
      <c r="A435" s="44">
        <v>533</v>
      </c>
      <c r="B435" s="44">
        <v>456</v>
      </c>
    </row>
    <row r="436" spans="1:2" x14ac:dyDescent="0.25">
      <c r="A436" s="44">
        <v>534</v>
      </c>
      <c r="B436" s="44">
        <v>456</v>
      </c>
    </row>
    <row r="437" spans="1:2" x14ac:dyDescent="0.25">
      <c r="A437" s="44">
        <v>535</v>
      </c>
      <c r="B437" s="44">
        <v>456</v>
      </c>
    </row>
    <row r="438" spans="1:2" x14ac:dyDescent="0.25">
      <c r="A438" s="44">
        <v>536</v>
      </c>
      <c r="B438" s="44">
        <v>457</v>
      </c>
    </row>
    <row r="439" spans="1:2" x14ac:dyDescent="0.25">
      <c r="A439" s="44">
        <v>537</v>
      </c>
      <c r="B439" s="44">
        <v>457</v>
      </c>
    </row>
    <row r="440" spans="1:2" x14ac:dyDescent="0.25">
      <c r="A440" s="44">
        <v>538</v>
      </c>
      <c r="B440" s="44">
        <v>457</v>
      </c>
    </row>
    <row r="441" spans="1:2" x14ac:dyDescent="0.25">
      <c r="A441" s="44">
        <v>539</v>
      </c>
      <c r="B441" s="44">
        <v>458</v>
      </c>
    </row>
    <row r="442" spans="1:2" x14ac:dyDescent="0.25">
      <c r="A442" s="44">
        <v>540</v>
      </c>
      <c r="B442" s="44">
        <v>459</v>
      </c>
    </row>
    <row r="443" spans="1:2" x14ac:dyDescent="0.25">
      <c r="A443" s="44">
        <v>541</v>
      </c>
      <c r="B443" s="44">
        <v>460</v>
      </c>
    </row>
    <row r="444" spans="1:2" x14ac:dyDescent="0.25">
      <c r="A444" s="44">
        <v>542</v>
      </c>
      <c r="B444" s="44">
        <v>461</v>
      </c>
    </row>
    <row r="445" spans="1:2" x14ac:dyDescent="0.25">
      <c r="A445" s="44">
        <v>543</v>
      </c>
      <c r="B445" s="44">
        <v>462</v>
      </c>
    </row>
    <row r="446" spans="1:2" x14ac:dyDescent="0.25">
      <c r="A446" s="44">
        <v>544</v>
      </c>
      <c r="B446" s="44">
        <v>463</v>
      </c>
    </row>
    <row r="447" spans="1:2" x14ac:dyDescent="0.25">
      <c r="A447" s="44">
        <v>545</v>
      </c>
      <c r="B447" s="44">
        <v>464</v>
      </c>
    </row>
    <row r="448" spans="1:2" x14ac:dyDescent="0.25">
      <c r="A448" s="44">
        <v>546</v>
      </c>
      <c r="B448" s="44">
        <v>464</v>
      </c>
    </row>
    <row r="449" spans="1:2" x14ac:dyDescent="0.25">
      <c r="A449" s="44">
        <v>547</v>
      </c>
      <c r="B449" s="44">
        <v>465</v>
      </c>
    </row>
    <row r="450" spans="1:2" x14ac:dyDescent="0.25">
      <c r="A450" s="44">
        <v>548</v>
      </c>
      <c r="B450" s="44">
        <v>466</v>
      </c>
    </row>
    <row r="451" spans="1:2" x14ac:dyDescent="0.25">
      <c r="A451" s="44">
        <v>549</v>
      </c>
      <c r="B451" s="44">
        <v>467</v>
      </c>
    </row>
    <row r="452" spans="1:2" x14ac:dyDescent="0.25">
      <c r="A452" s="44">
        <v>550</v>
      </c>
      <c r="B452" s="44">
        <v>467</v>
      </c>
    </row>
    <row r="453" spans="1:2" x14ac:dyDescent="0.25">
      <c r="A453" s="44">
        <v>551</v>
      </c>
      <c r="B453" s="44">
        <v>468</v>
      </c>
    </row>
    <row r="454" spans="1:2" x14ac:dyDescent="0.25">
      <c r="A454" s="44">
        <v>552</v>
      </c>
      <c r="B454" s="44">
        <v>469</v>
      </c>
    </row>
    <row r="455" spans="1:2" x14ac:dyDescent="0.25">
      <c r="A455" s="44">
        <v>553</v>
      </c>
      <c r="B455" s="44">
        <v>469</v>
      </c>
    </row>
    <row r="456" spans="1:2" x14ac:dyDescent="0.25">
      <c r="A456" s="44">
        <v>554</v>
      </c>
      <c r="B456" s="44">
        <v>470</v>
      </c>
    </row>
    <row r="457" spans="1:2" x14ac:dyDescent="0.25">
      <c r="A457" s="44">
        <v>555</v>
      </c>
      <c r="B457" s="44">
        <v>471</v>
      </c>
    </row>
    <row r="458" spans="1:2" x14ac:dyDescent="0.25">
      <c r="A458" s="44">
        <v>556</v>
      </c>
      <c r="B458" s="44">
        <v>472</v>
      </c>
    </row>
    <row r="459" spans="1:2" x14ac:dyDescent="0.25">
      <c r="A459" s="44">
        <v>557</v>
      </c>
      <c r="B459" s="44">
        <v>472</v>
      </c>
    </row>
    <row r="460" spans="1:2" x14ac:dyDescent="0.25">
      <c r="A460" s="44">
        <v>558</v>
      </c>
      <c r="B460" s="44">
        <v>473</v>
      </c>
    </row>
    <row r="461" spans="1:2" x14ac:dyDescent="0.25">
      <c r="A461" s="44">
        <v>559</v>
      </c>
      <c r="B461" s="44">
        <v>474</v>
      </c>
    </row>
    <row r="462" spans="1:2" x14ac:dyDescent="0.25">
      <c r="A462" s="44">
        <v>560</v>
      </c>
      <c r="B462" s="44">
        <v>475</v>
      </c>
    </row>
    <row r="463" spans="1:2" x14ac:dyDescent="0.25">
      <c r="A463" s="44">
        <v>561</v>
      </c>
      <c r="B463" s="44">
        <v>475</v>
      </c>
    </row>
    <row r="464" spans="1:2" x14ac:dyDescent="0.25">
      <c r="A464" s="44">
        <v>562</v>
      </c>
      <c r="B464" s="44">
        <v>476</v>
      </c>
    </row>
    <row r="465" spans="1:2" x14ac:dyDescent="0.25">
      <c r="A465" s="44">
        <v>563</v>
      </c>
      <c r="B465" s="44">
        <v>477</v>
      </c>
    </row>
    <row r="466" spans="1:2" x14ac:dyDescent="0.25">
      <c r="A466" s="44">
        <v>564</v>
      </c>
      <c r="B466" s="44">
        <v>478</v>
      </c>
    </row>
    <row r="467" spans="1:2" x14ac:dyDescent="0.25">
      <c r="A467" s="44">
        <v>565</v>
      </c>
      <c r="B467" s="44">
        <v>478</v>
      </c>
    </row>
    <row r="468" spans="1:2" x14ac:dyDescent="0.25">
      <c r="A468" s="44">
        <v>566</v>
      </c>
      <c r="B468" s="44">
        <v>479</v>
      </c>
    </row>
    <row r="469" spans="1:2" x14ac:dyDescent="0.25">
      <c r="A469" s="44">
        <v>567</v>
      </c>
      <c r="B469" s="44">
        <v>480</v>
      </c>
    </row>
    <row r="470" spans="1:2" x14ac:dyDescent="0.25">
      <c r="A470" s="44">
        <v>568</v>
      </c>
      <c r="B470" s="44">
        <v>481</v>
      </c>
    </row>
    <row r="471" spans="1:2" x14ac:dyDescent="0.25">
      <c r="A471" s="44">
        <v>569</v>
      </c>
      <c r="B471" s="44">
        <v>481</v>
      </c>
    </row>
    <row r="472" spans="1:2" x14ac:dyDescent="0.25">
      <c r="A472" s="44">
        <v>570</v>
      </c>
      <c r="B472" s="44">
        <v>482</v>
      </c>
    </row>
    <row r="473" spans="1:2" x14ac:dyDescent="0.25">
      <c r="A473" s="44">
        <v>571</v>
      </c>
      <c r="B473" s="44">
        <v>483</v>
      </c>
    </row>
    <row r="474" spans="1:2" x14ac:dyDescent="0.25">
      <c r="A474" s="44">
        <v>572</v>
      </c>
      <c r="B474" s="44">
        <v>483</v>
      </c>
    </row>
    <row r="475" spans="1:2" x14ac:dyDescent="0.25">
      <c r="A475" s="44">
        <v>573</v>
      </c>
      <c r="B475" s="44">
        <v>484</v>
      </c>
    </row>
    <row r="476" spans="1:2" x14ac:dyDescent="0.25">
      <c r="A476" s="44">
        <v>574</v>
      </c>
      <c r="B476" s="44">
        <v>485</v>
      </c>
    </row>
    <row r="477" spans="1:2" x14ac:dyDescent="0.25">
      <c r="A477" s="44">
        <v>575</v>
      </c>
      <c r="B477" s="44">
        <v>486</v>
      </c>
    </row>
    <row r="478" spans="1:2" x14ac:dyDescent="0.25">
      <c r="A478" s="44">
        <v>576</v>
      </c>
      <c r="B478" s="44">
        <v>486</v>
      </c>
    </row>
    <row r="479" spans="1:2" x14ac:dyDescent="0.25">
      <c r="A479" s="44">
        <v>577</v>
      </c>
      <c r="B479" s="44">
        <v>487</v>
      </c>
    </row>
    <row r="480" spans="1:2" x14ac:dyDescent="0.25">
      <c r="A480" s="44">
        <v>578</v>
      </c>
      <c r="B480" s="44">
        <v>488</v>
      </c>
    </row>
    <row r="481" spans="1:2" x14ac:dyDescent="0.25">
      <c r="A481" s="44">
        <v>579</v>
      </c>
      <c r="B481" s="44">
        <v>489</v>
      </c>
    </row>
    <row r="482" spans="1:2" x14ac:dyDescent="0.25">
      <c r="A482" s="44">
        <v>580</v>
      </c>
      <c r="B482" s="44">
        <v>490</v>
      </c>
    </row>
    <row r="483" spans="1:2" x14ac:dyDescent="0.25">
      <c r="A483" s="44">
        <v>581</v>
      </c>
      <c r="B483" s="44">
        <v>491</v>
      </c>
    </row>
    <row r="484" spans="1:2" x14ac:dyDescent="0.25">
      <c r="A484" s="44">
        <v>582</v>
      </c>
      <c r="B484" s="44">
        <v>492</v>
      </c>
    </row>
    <row r="485" spans="1:2" x14ac:dyDescent="0.25">
      <c r="A485" s="44">
        <v>583</v>
      </c>
      <c r="B485" s="44">
        <v>493</v>
      </c>
    </row>
    <row r="486" spans="1:2" x14ac:dyDescent="0.25">
      <c r="A486" s="44">
        <v>584</v>
      </c>
      <c r="B486" s="44">
        <v>493</v>
      </c>
    </row>
    <row r="487" spans="1:2" x14ac:dyDescent="0.25">
      <c r="A487" s="44">
        <v>585</v>
      </c>
      <c r="B487" s="44">
        <v>494</v>
      </c>
    </row>
    <row r="488" spans="1:2" x14ac:dyDescent="0.25">
      <c r="A488" s="44">
        <v>586</v>
      </c>
      <c r="B488" s="44">
        <v>495</v>
      </c>
    </row>
    <row r="489" spans="1:2" x14ac:dyDescent="0.25">
      <c r="A489" s="44">
        <v>587</v>
      </c>
      <c r="B489" s="44">
        <v>495</v>
      </c>
    </row>
    <row r="490" spans="1:2" x14ac:dyDescent="0.25">
      <c r="A490" s="44">
        <v>588</v>
      </c>
      <c r="B490" s="44">
        <v>496</v>
      </c>
    </row>
    <row r="491" spans="1:2" x14ac:dyDescent="0.25">
      <c r="A491" s="44">
        <v>589</v>
      </c>
      <c r="B491" s="44">
        <v>497</v>
      </c>
    </row>
    <row r="492" spans="1:2" x14ac:dyDescent="0.25">
      <c r="A492" s="44">
        <v>590</v>
      </c>
      <c r="B492" s="44">
        <v>498</v>
      </c>
    </row>
    <row r="493" spans="1:2" x14ac:dyDescent="0.25">
      <c r="A493" s="44">
        <v>591</v>
      </c>
      <c r="B493" s="44">
        <v>498</v>
      </c>
    </row>
    <row r="494" spans="1:2" x14ac:dyDescent="0.25">
      <c r="A494" s="44">
        <v>592</v>
      </c>
      <c r="B494" s="44">
        <v>499</v>
      </c>
    </row>
    <row r="495" spans="1:2" x14ac:dyDescent="0.25">
      <c r="A495" s="44">
        <v>593</v>
      </c>
      <c r="B495" s="44">
        <v>500</v>
      </c>
    </row>
    <row r="496" spans="1:2" x14ac:dyDescent="0.25">
      <c r="A496" s="44">
        <v>594</v>
      </c>
      <c r="B496" s="44">
        <v>501</v>
      </c>
    </row>
    <row r="497" spans="1:2" x14ac:dyDescent="0.25">
      <c r="A497" s="44">
        <v>595</v>
      </c>
      <c r="B497" s="44">
        <v>501</v>
      </c>
    </row>
    <row r="498" spans="1:2" x14ac:dyDescent="0.25">
      <c r="A498" s="44">
        <v>596</v>
      </c>
      <c r="B498" s="44">
        <v>502</v>
      </c>
    </row>
    <row r="499" spans="1:2" x14ac:dyDescent="0.25">
      <c r="A499" s="44">
        <v>597</v>
      </c>
      <c r="B499" s="44">
        <v>503</v>
      </c>
    </row>
    <row r="500" spans="1:2" x14ac:dyDescent="0.25">
      <c r="A500" s="44">
        <v>598</v>
      </c>
      <c r="B500" s="44">
        <v>504</v>
      </c>
    </row>
    <row r="501" spans="1:2" x14ac:dyDescent="0.25">
      <c r="A501" s="44">
        <v>599</v>
      </c>
      <c r="B501" s="44">
        <v>504</v>
      </c>
    </row>
    <row r="502" spans="1:2" x14ac:dyDescent="0.25">
      <c r="A502" s="44">
        <v>600</v>
      </c>
      <c r="B502" s="44">
        <v>505</v>
      </c>
    </row>
    <row r="503" spans="1:2" x14ac:dyDescent="0.25">
      <c r="A503" s="44">
        <v>601</v>
      </c>
      <c r="B503" s="44">
        <v>506</v>
      </c>
    </row>
    <row r="504" spans="1:2" x14ac:dyDescent="0.25">
      <c r="A504" s="44">
        <v>602</v>
      </c>
      <c r="B504" s="44">
        <v>507</v>
      </c>
    </row>
    <row r="505" spans="1:2" x14ac:dyDescent="0.25">
      <c r="A505" s="44">
        <v>603</v>
      </c>
      <c r="B505" s="44">
        <v>507</v>
      </c>
    </row>
    <row r="506" spans="1:2" x14ac:dyDescent="0.25">
      <c r="A506" s="44">
        <v>604</v>
      </c>
      <c r="B506" s="44">
        <v>508</v>
      </c>
    </row>
    <row r="507" spans="1:2" x14ac:dyDescent="0.25">
      <c r="A507" s="44">
        <v>605</v>
      </c>
      <c r="B507" s="44">
        <v>509</v>
      </c>
    </row>
    <row r="508" spans="1:2" x14ac:dyDescent="0.25">
      <c r="A508" s="44">
        <v>606</v>
      </c>
      <c r="B508" s="44">
        <v>509</v>
      </c>
    </row>
    <row r="509" spans="1:2" x14ac:dyDescent="0.25">
      <c r="A509" s="44">
        <v>607</v>
      </c>
      <c r="B509" s="44">
        <v>510</v>
      </c>
    </row>
    <row r="510" spans="1:2" x14ac:dyDescent="0.25">
      <c r="A510" s="44">
        <v>608</v>
      </c>
      <c r="B510" s="44">
        <v>511</v>
      </c>
    </row>
    <row r="511" spans="1:2" x14ac:dyDescent="0.25">
      <c r="A511" s="44">
        <v>609</v>
      </c>
      <c r="B511" s="44">
        <v>512</v>
      </c>
    </row>
    <row r="512" spans="1:2" x14ac:dyDescent="0.25">
      <c r="A512" s="44">
        <v>610</v>
      </c>
      <c r="B512" s="44">
        <v>512</v>
      </c>
    </row>
    <row r="513" spans="1:2" x14ac:dyDescent="0.25">
      <c r="A513" s="44">
        <v>611</v>
      </c>
      <c r="B513" s="44">
        <v>513</v>
      </c>
    </row>
    <row r="514" spans="1:2" x14ac:dyDescent="0.25">
      <c r="A514" s="44">
        <v>612</v>
      </c>
      <c r="B514" s="44">
        <v>514</v>
      </c>
    </row>
    <row r="515" spans="1:2" x14ac:dyDescent="0.25">
      <c r="A515" s="44">
        <v>613</v>
      </c>
      <c r="B515" s="44">
        <v>515</v>
      </c>
    </row>
    <row r="516" spans="1:2" x14ac:dyDescent="0.25">
      <c r="A516" s="44">
        <v>614</v>
      </c>
      <c r="B516" s="44">
        <v>515</v>
      </c>
    </row>
    <row r="517" spans="1:2" x14ac:dyDescent="0.25">
      <c r="A517" s="44">
        <v>615</v>
      </c>
      <c r="B517" s="44">
        <v>516</v>
      </c>
    </row>
    <row r="518" spans="1:2" x14ac:dyDescent="0.25">
      <c r="A518" s="44">
        <v>616</v>
      </c>
      <c r="B518" s="44">
        <v>517</v>
      </c>
    </row>
    <row r="519" spans="1:2" x14ac:dyDescent="0.25">
      <c r="A519" s="44">
        <v>617</v>
      </c>
      <c r="B519" s="44">
        <v>518</v>
      </c>
    </row>
    <row r="520" spans="1:2" x14ac:dyDescent="0.25">
      <c r="A520" s="44">
        <v>618</v>
      </c>
      <c r="B520" s="44">
        <v>518</v>
      </c>
    </row>
    <row r="521" spans="1:2" x14ac:dyDescent="0.25">
      <c r="A521" s="44">
        <v>619</v>
      </c>
      <c r="B521" s="44">
        <v>519</v>
      </c>
    </row>
    <row r="522" spans="1:2" x14ac:dyDescent="0.25">
      <c r="A522" s="44">
        <v>620</v>
      </c>
      <c r="B522" s="44">
        <v>520</v>
      </c>
    </row>
    <row r="523" spans="1:2" x14ac:dyDescent="0.25">
      <c r="A523" s="44">
        <v>621</v>
      </c>
      <c r="B523" s="44">
        <v>521</v>
      </c>
    </row>
    <row r="524" spans="1:2" x14ac:dyDescent="0.25">
      <c r="A524" s="44">
        <v>622</v>
      </c>
      <c r="B524" s="44">
        <v>522</v>
      </c>
    </row>
    <row r="525" spans="1:2" x14ac:dyDescent="0.25">
      <c r="A525" s="44">
        <v>623</v>
      </c>
      <c r="B525" s="44">
        <v>523</v>
      </c>
    </row>
    <row r="526" spans="1:2" x14ac:dyDescent="0.25">
      <c r="A526" s="44">
        <v>624</v>
      </c>
      <c r="B526" s="44">
        <v>524</v>
      </c>
    </row>
    <row r="527" spans="1:2" x14ac:dyDescent="0.25">
      <c r="A527" s="44">
        <v>625</v>
      </c>
      <c r="B527" s="44">
        <v>524</v>
      </c>
    </row>
    <row r="528" spans="1:2" x14ac:dyDescent="0.25">
      <c r="A528" s="44">
        <v>626</v>
      </c>
      <c r="B528" s="44">
        <v>525</v>
      </c>
    </row>
    <row r="529" spans="1:2" x14ac:dyDescent="0.25">
      <c r="A529" s="44">
        <v>627</v>
      </c>
      <c r="B529" s="44">
        <v>526</v>
      </c>
    </row>
    <row r="530" spans="1:2" x14ac:dyDescent="0.25">
      <c r="A530" s="44">
        <v>628</v>
      </c>
      <c r="B530" s="44">
        <v>527</v>
      </c>
    </row>
    <row r="531" spans="1:2" x14ac:dyDescent="0.25">
      <c r="A531" s="44">
        <v>629</v>
      </c>
      <c r="B531" s="44">
        <v>527</v>
      </c>
    </row>
    <row r="532" spans="1:2" x14ac:dyDescent="0.25">
      <c r="A532" s="44">
        <v>630</v>
      </c>
      <c r="B532" s="44">
        <v>528</v>
      </c>
    </row>
    <row r="533" spans="1:2" x14ac:dyDescent="0.25">
      <c r="A533" s="44">
        <v>631</v>
      </c>
      <c r="B533" s="44">
        <v>529</v>
      </c>
    </row>
    <row r="534" spans="1:2" x14ac:dyDescent="0.25">
      <c r="A534" s="44">
        <v>632</v>
      </c>
      <c r="B534" s="44">
        <v>530</v>
      </c>
    </row>
    <row r="535" spans="1:2" x14ac:dyDescent="0.25">
      <c r="A535" s="44">
        <v>633</v>
      </c>
      <c r="B535" s="44">
        <v>530</v>
      </c>
    </row>
    <row r="536" spans="1:2" x14ac:dyDescent="0.25">
      <c r="A536" s="44">
        <v>634</v>
      </c>
      <c r="B536" s="44">
        <v>531</v>
      </c>
    </row>
    <row r="537" spans="1:2" x14ac:dyDescent="0.25">
      <c r="A537" s="44">
        <v>635</v>
      </c>
      <c r="B537" s="44">
        <v>532</v>
      </c>
    </row>
    <row r="538" spans="1:2" x14ac:dyDescent="0.25">
      <c r="A538" s="44">
        <v>636</v>
      </c>
      <c r="B538" s="44">
        <v>533</v>
      </c>
    </row>
    <row r="539" spans="1:2" x14ac:dyDescent="0.25">
      <c r="A539" s="44">
        <v>637</v>
      </c>
      <c r="B539" s="44">
        <v>533</v>
      </c>
    </row>
    <row r="540" spans="1:2" x14ac:dyDescent="0.25">
      <c r="A540" s="44">
        <v>638</v>
      </c>
      <c r="B540" s="44">
        <v>534</v>
      </c>
    </row>
    <row r="541" spans="1:2" x14ac:dyDescent="0.25">
      <c r="A541" s="44">
        <v>639</v>
      </c>
      <c r="B541" s="44">
        <v>535</v>
      </c>
    </row>
    <row r="542" spans="1:2" x14ac:dyDescent="0.25">
      <c r="A542" s="44">
        <v>640</v>
      </c>
      <c r="B542" s="44">
        <v>535</v>
      </c>
    </row>
    <row r="543" spans="1:2" x14ac:dyDescent="0.25">
      <c r="A543" s="44">
        <v>641</v>
      </c>
      <c r="B543" s="44">
        <v>536</v>
      </c>
    </row>
    <row r="544" spans="1:2" x14ac:dyDescent="0.25">
      <c r="A544" s="44">
        <v>642</v>
      </c>
      <c r="B544" s="44">
        <v>537</v>
      </c>
    </row>
    <row r="545" spans="1:2" x14ac:dyDescent="0.25">
      <c r="A545" s="44">
        <v>643</v>
      </c>
      <c r="B545" s="44">
        <v>538</v>
      </c>
    </row>
    <row r="546" spans="1:2" x14ac:dyDescent="0.25">
      <c r="A546" s="44">
        <v>644</v>
      </c>
      <c r="B546" s="44">
        <v>538</v>
      </c>
    </row>
    <row r="547" spans="1:2" x14ac:dyDescent="0.25">
      <c r="A547" s="44">
        <v>645</v>
      </c>
      <c r="B547" s="44">
        <v>539</v>
      </c>
    </row>
    <row r="548" spans="1:2" x14ac:dyDescent="0.25">
      <c r="A548" s="44">
        <v>646</v>
      </c>
      <c r="B548" s="44">
        <v>540</v>
      </c>
    </row>
    <row r="549" spans="1:2" x14ac:dyDescent="0.25">
      <c r="A549" s="44">
        <v>647</v>
      </c>
      <c r="B549" s="44">
        <v>541</v>
      </c>
    </row>
    <row r="550" spans="1:2" x14ac:dyDescent="0.25">
      <c r="A550" s="44">
        <v>648</v>
      </c>
      <c r="B550" s="44">
        <v>541</v>
      </c>
    </row>
    <row r="551" spans="1:2" x14ac:dyDescent="0.25">
      <c r="A551" s="44">
        <v>649</v>
      </c>
      <c r="B551" s="44">
        <v>542</v>
      </c>
    </row>
    <row r="552" spans="1:2" x14ac:dyDescent="0.25">
      <c r="A552" s="44">
        <v>650</v>
      </c>
      <c r="B552" s="44">
        <v>543</v>
      </c>
    </row>
    <row r="553" spans="1:2" x14ac:dyDescent="0.25">
      <c r="A553" s="44">
        <v>651</v>
      </c>
      <c r="B553" s="44">
        <v>544</v>
      </c>
    </row>
    <row r="554" spans="1:2" x14ac:dyDescent="0.25">
      <c r="A554" s="44">
        <v>652</v>
      </c>
      <c r="B554" s="44">
        <v>544</v>
      </c>
    </row>
    <row r="555" spans="1:2" x14ac:dyDescent="0.25">
      <c r="A555" s="44">
        <v>653</v>
      </c>
      <c r="B555" s="44">
        <v>545</v>
      </c>
    </row>
    <row r="556" spans="1:2" x14ac:dyDescent="0.25">
      <c r="A556" s="44">
        <v>654</v>
      </c>
      <c r="B556" s="44">
        <v>546</v>
      </c>
    </row>
    <row r="557" spans="1:2" x14ac:dyDescent="0.25">
      <c r="A557" s="44">
        <v>655</v>
      </c>
      <c r="B557" s="44">
        <v>546</v>
      </c>
    </row>
    <row r="558" spans="1:2" x14ac:dyDescent="0.25">
      <c r="A558" s="44">
        <v>656</v>
      </c>
      <c r="B558" s="44">
        <v>547</v>
      </c>
    </row>
    <row r="559" spans="1:2" x14ac:dyDescent="0.25">
      <c r="A559" s="44">
        <v>657</v>
      </c>
      <c r="B559" s="44">
        <v>548</v>
      </c>
    </row>
    <row r="560" spans="1:2" x14ac:dyDescent="0.25">
      <c r="A560" s="44">
        <v>658</v>
      </c>
      <c r="B560" s="44">
        <v>549</v>
      </c>
    </row>
    <row r="561" spans="1:2" x14ac:dyDescent="0.25">
      <c r="A561" s="44">
        <v>659</v>
      </c>
      <c r="B561" s="44">
        <v>550</v>
      </c>
    </row>
    <row r="562" spans="1:2" x14ac:dyDescent="0.25">
      <c r="A562" s="44">
        <v>660</v>
      </c>
      <c r="B562" s="44">
        <v>551</v>
      </c>
    </row>
    <row r="563" spans="1:2" x14ac:dyDescent="0.25">
      <c r="A563" s="44">
        <v>661</v>
      </c>
      <c r="B563" s="44">
        <v>552</v>
      </c>
    </row>
    <row r="564" spans="1:2" x14ac:dyDescent="0.25">
      <c r="A564" s="44">
        <v>662</v>
      </c>
      <c r="B564" s="44">
        <v>553</v>
      </c>
    </row>
    <row r="565" spans="1:2" x14ac:dyDescent="0.25">
      <c r="A565" s="44">
        <v>663</v>
      </c>
      <c r="B565" s="44">
        <v>553</v>
      </c>
    </row>
    <row r="566" spans="1:2" x14ac:dyDescent="0.25">
      <c r="A566" s="44">
        <v>664</v>
      </c>
      <c r="B566" s="44">
        <v>554</v>
      </c>
    </row>
    <row r="567" spans="1:2" x14ac:dyDescent="0.25">
      <c r="A567" s="44">
        <v>665</v>
      </c>
      <c r="B567" s="44">
        <v>555</v>
      </c>
    </row>
    <row r="568" spans="1:2" x14ac:dyDescent="0.25">
      <c r="A568" s="44">
        <v>666</v>
      </c>
      <c r="B568" s="44">
        <v>556</v>
      </c>
    </row>
    <row r="569" spans="1:2" x14ac:dyDescent="0.25">
      <c r="A569" s="44">
        <v>667</v>
      </c>
      <c r="B569" s="44">
        <v>556</v>
      </c>
    </row>
    <row r="570" spans="1:2" x14ac:dyDescent="0.25">
      <c r="A570" s="44">
        <v>668</v>
      </c>
      <c r="B570" s="44">
        <v>557</v>
      </c>
    </row>
    <row r="571" spans="1:2" x14ac:dyDescent="0.25">
      <c r="A571" s="44">
        <v>669</v>
      </c>
      <c r="B571" s="44">
        <v>558</v>
      </c>
    </row>
    <row r="572" spans="1:2" x14ac:dyDescent="0.25">
      <c r="A572" s="44">
        <v>670</v>
      </c>
      <c r="B572" s="44">
        <v>559</v>
      </c>
    </row>
    <row r="573" spans="1:2" x14ac:dyDescent="0.25">
      <c r="A573" s="44">
        <v>671</v>
      </c>
      <c r="B573" s="44">
        <v>559</v>
      </c>
    </row>
    <row r="574" spans="1:2" x14ac:dyDescent="0.25">
      <c r="A574" s="44">
        <v>672</v>
      </c>
      <c r="B574" s="44">
        <v>560</v>
      </c>
    </row>
    <row r="575" spans="1:2" x14ac:dyDescent="0.25">
      <c r="A575" s="44">
        <v>673</v>
      </c>
      <c r="B575" s="44">
        <v>561</v>
      </c>
    </row>
    <row r="576" spans="1:2" x14ac:dyDescent="0.25">
      <c r="A576" s="44">
        <v>674</v>
      </c>
      <c r="B576" s="44">
        <v>561</v>
      </c>
    </row>
    <row r="577" spans="1:2" x14ac:dyDescent="0.25">
      <c r="A577" s="44">
        <v>675</v>
      </c>
      <c r="B577" s="44">
        <v>562</v>
      </c>
    </row>
    <row r="578" spans="1:2" x14ac:dyDescent="0.25">
      <c r="A578" s="44">
        <v>676</v>
      </c>
      <c r="B578" s="44">
        <v>563</v>
      </c>
    </row>
    <row r="579" spans="1:2" x14ac:dyDescent="0.25">
      <c r="A579" s="44">
        <v>677</v>
      </c>
      <c r="B579" s="44">
        <v>564</v>
      </c>
    </row>
    <row r="580" spans="1:2" x14ac:dyDescent="0.25">
      <c r="A580" s="44">
        <v>678</v>
      </c>
      <c r="B580" s="44">
        <v>564</v>
      </c>
    </row>
    <row r="581" spans="1:2" x14ac:dyDescent="0.25">
      <c r="A581" s="44">
        <v>679</v>
      </c>
      <c r="B581" s="44">
        <v>565</v>
      </c>
    </row>
    <row r="582" spans="1:2" x14ac:dyDescent="0.25">
      <c r="A582" s="44">
        <v>680</v>
      </c>
      <c r="B582" s="44">
        <v>566</v>
      </c>
    </row>
    <row r="583" spans="1:2" x14ac:dyDescent="0.25">
      <c r="A583" s="44">
        <v>681</v>
      </c>
      <c r="B583" s="44">
        <v>567</v>
      </c>
    </row>
    <row r="584" spans="1:2" x14ac:dyDescent="0.25">
      <c r="A584" s="44">
        <v>682</v>
      </c>
      <c r="B584" s="44">
        <v>567</v>
      </c>
    </row>
    <row r="585" spans="1:2" x14ac:dyDescent="0.25">
      <c r="A585" s="44">
        <v>683</v>
      </c>
      <c r="B585" s="44">
        <v>568</v>
      </c>
    </row>
    <row r="586" spans="1:2" x14ac:dyDescent="0.25">
      <c r="A586" s="44">
        <v>684</v>
      </c>
      <c r="B586" s="44">
        <v>569</v>
      </c>
    </row>
    <row r="587" spans="1:2" x14ac:dyDescent="0.25">
      <c r="A587" s="44">
        <v>685</v>
      </c>
      <c r="B587" s="44">
        <v>570</v>
      </c>
    </row>
    <row r="588" spans="1:2" x14ac:dyDescent="0.25">
      <c r="A588" s="44">
        <v>686</v>
      </c>
      <c r="B588" s="44">
        <v>570</v>
      </c>
    </row>
    <row r="589" spans="1:2" x14ac:dyDescent="0.25">
      <c r="A589" s="44">
        <v>687</v>
      </c>
      <c r="B589" s="44">
        <v>571</v>
      </c>
    </row>
    <row r="590" spans="1:2" x14ac:dyDescent="0.25">
      <c r="A590" s="44">
        <v>688</v>
      </c>
      <c r="B590" s="44">
        <v>572</v>
      </c>
    </row>
    <row r="591" spans="1:2" x14ac:dyDescent="0.25">
      <c r="A591" s="44">
        <v>689</v>
      </c>
      <c r="B591" s="44">
        <v>572</v>
      </c>
    </row>
    <row r="592" spans="1:2" x14ac:dyDescent="0.25">
      <c r="A592" s="44">
        <v>690</v>
      </c>
      <c r="B592" s="44">
        <v>573</v>
      </c>
    </row>
    <row r="593" spans="1:2" x14ac:dyDescent="0.25">
      <c r="A593" s="44">
        <v>691</v>
      </c>
      <c r="B593" s="44">
        <v>574</v>
      </c>
    </row>
    <row r="594" spans="1:2" x14ac:dyDescent="0.25">
      <c r="A594" s="44">
        <v>692</v>
      </c>
      <c r="B594" s="44">
        <v>575</v>
      </c>
    </row>
    <row r="595" spans="1:2" x14ac:dyDescent="0.25">
      <c r="A595" s="44">
        <v>693</v>
      </c>
      <c r="B595" s="44">
        <v>575</v>
      </c>
    </row>
    <row r="596" spans="1:2" x14ac:dyDescent="0.25">
      <c r="A596" s="44">
        <v>694</v>
      </c>
      <c r="B596" s="44">
        <v>576</v>
      </c>
    </row>
    <row r="597" spans="1:2" x14ac:dyDescent="0.25">
      <c r="A597" s="44">
        <v>695</v>
      </c>
      <c r="B597" s="44">
        <v>577</v>
      </c>
    </row>
    <row r="598" spans="1:2" x14ac:dyDescent="0.25">
      <c r="A598" s="44">
        <v>696</v>
      </c>
      <c r="B598" s="44">
        <v>578</v>
      </c>
    </row>
    <row r="599" spans="1:2" x14ac:dyDescent="0.25">
      <c r="A599" s="44">
        <v>697</v>
      </c>
      <c r="B599" s="44">
        <v>578</v>
      </c>
    </row>
    <row r="600" spans="1:2" x14ac:dyDescent="0.25">
      <c r="A600" s="44">
        <v>698</v>
      </c>
      <c r="B600" s="44">
        <v>579</v>
      </c>
    </row>
    <row r="601" spans="1:2" x14ac:dyDescent="0.25">
      <c r="A601" s="44">
        <v>699</v>
      </c>
      <c r="B601" s="44">
        <v>580</v>
      </c>
    </row>
    <row r="602" spans="1:2" x14ac:dyDescent="0.25">
      <c r="A602" s="44">
        <v>700</v>
      </c>
      <c r="B602" s="44">
        <v>581</v>
      </c>
    </row>
    <row r="603" spans="1:2" x14ac:dyDescent="0.25">
      <c r="A603" s="44">
        <v>701</v>
      </c>
      <c r="B603" s="44">
        <v>582</v>
      </c>
    </row>
    <row r="604" spans="1:2" x14ac:dyDescent="0.25">
      <c r="A604" s="44">
        <v>702</v>
      </c>
      <c r="B604" s="44">
        <v>583</v>
      </c>
    </row>
    <row r="605" spans="1:2" x14ac:dyDescent="0.25">
      <c r="A605" s="44">
        <v>703</v>
      </c>
      <c r="B605" s="44">
        <v>584</v>
      </c>
    </row>
    <row r="606" spans="1:2" x14ac:dyDescent="0.25">
      <c r="A606" s="44">
        <v>704</v>
      </c>
      <c r="B606" s="44">
        <v>584</v>
      </c>
    </row>
    <row r="607" spans="1:2" x14ac:dyDescent="0.25">
      <c r="A607" s="44">
        <v>705</v>
      </c>
      <c r="B607" s="44">
        <v>585</v>
      </c>
    </row>
    <row r="608" spans="1:2" x14ac:dyDescent="0.25">
      <c r="A608" s="44">
        <v>706</v>
      </c>
      <c r="B608" s="44">
        <v>586</v>
      </c>
    </row>
    <row r="609" spans="1:2" x14ac:dyDescent="0.25">
      <c r="A609" s="44">
        <v>707</v>
      </c>
      <c r="B609" s="44">
        <v>587</v>
      </c>
    </row>
    <row r="610" spans="1:2" x14ac:dyDescent="0.25">
      <c r="A610" s="44">
        <v>708</v>
      </c>
      <c r="B610" s="44">
        <v>587</v>
      </c>
    </row>
    <row r="611" spans="1:2" x14ac:dyDescent="0.25">
      <c r="A611" s="44">
        <v>709</v>
      </c>
      <c r="B611" s="44">
        <v>588</v>
      </c>
    </row>
    <row r="612" spans="1:2" x14ac:dyDescent="0.25">
      <c r="A612" s="44">
        <v>710</v>
      </c>
      <c r="B612" s="44">
        <v>589</v>
      </c>
    </row>
    <row r="613" spans="1:2" x14ac:dyDescent="0.25">
      <c r="A613" s="44">
        <v>711</v>
      </c>
      <c r="B613" s="44">
        <v>590</v>
      </c>
    </row>
    <row r="614" spans="1:2" x14ac:dyDescent="0.25">
      <c r="A614" s="44">
        <v>712</v>
      </c>
      <c r="B614" s="44">
        <v>590</v>
      </c>
    </row>
    <row r="615" spans="1:2" x14ac:dyDescent="0.25">
      <c r="A615" s="44">
        <v>713</v>
      </c>
      <c r="B615" s="44">
        <v>591</v>
      </c>
    </row>
    <row r="616" spans="1:2" x14ac:dyDescent="0.25">
      <c r="A616" s="44">
        <v>714</v>
      </c>
      <c r="B616" s="44">
        <v>592</v>
      </c>
    </row>
    <row r="617" spans="1:2" x14ac:dyDescent="0.25">
      <c r="A617" s="44">
        <v>715</v>
      </c>
      <c r="B617" s="44">
        <v>593</v>
      </c>
    </row>
    <row r="618" spans="1:2" x14ac:dyDescent="0.25">
      <c r="A618" s="44">
        <v>716</v>
      </c>
      <c r="B618" s="44">
        <v>593</v>
      </c>
    </row>
    <row r="619" spans="1:2" x14ac:dyDescent="0.25">
      <c r="A619" s="44">
        <v>717</v>
      </c>
      <c r="B619" s="44">
        <v>594</v>
      </c>
    </row>
    <row r="620" spans="1:2" x14ac:dyDescent="0.25">
      <c r="A620" s="44">
        <v>718</v>
      </c>
      <c r="B620" s="44">
        <v>595</v>
      </c>
    </row>
    <row r="621" spans="1:2" x14ac:dyDescent="0.25">
      <c r="A621" s="44">
        <v>719</v>
      </c>
      <c r="B621" s="44">
        <v>596</v>
      </c>
    </row>
    <row r="622" spans="1:2" x14ac:dyDescent="0.25">
      <c r="A622" s="44">
        <v>720</v>
      </c>
      <c r="B622" s="44">
        <v>596</v>
      </c>
    </row>
    <row r="623" spans="1:2" x14ac:dyDescent="0.25">
      <c r="A623" s="44">
        <v>721</v>
      </c>
      <c r="B623" s="44">
        <v>597</v>
      </c>
    </row>
    <row r="624" spans="1:2" x14ac:dyDescent="0.25">
      <c r="A624" s="44">
        <v>722</v>
      </c>
      <c r="B624" s="44">
        <v>598</v>
      </c>
    </row>
    <row r="625" spans="1:2" x14ac:dyDescent="0.25">
      <c r="A625" s="44">
        <v>723</v>
      </c>
      <c r="B625" s="44">
        <v>598</v>
      </c>
    </row>
    <row r="626" spans="1:2" x14ac:dyDescent="0.25">
      <c r="A626" s="44">
        <v>724</v>
      </c>
      <c r="B626" s="44">
        <v>599</v>
      </c>
    </row>
    <row r="627" spans="1:2" x14ac:dyDescent="0.25">
      <c r="A627" s="44">
        <v>725</v>
      </c>
      <c r="B627" s="44">
        <v>600</v>
      </c>
    </row>
    <row r="628" spans="1:2" x14ac:dyDescent="0.25">
      <c r="A628" s="44">
        <v>726</v>
      </c>
      <c r="B628" s="44">
        <v>601</v>
      </c>
    </row>
    <row r="629" spans="1:2" x14ac:dyDescent="0.25">
      <c r="A629" s="44">
        <v>727</v>
      </c>
      <c r="B629" s="44">
        <v>601</v>
      </c>
    </row>
    <row r="630" spans="1:2" x14ac:dyDescent="0.25">
      <c r="A630" s="44">
        <v>728</v>
      </c>
      <c r="B630" s="44">
        <v>602</v>
      </c>
    </row>
    <row r="631" spans="1:2" x14ac:dyDescent="0.25">
      <c r="A631" s="44">
        <v>729</v>
      </c>
      <c r="B631" s="44">
        <v>603</v>
      </c>
    </row>
    <row r="632" spans="1:2" x14ac:dyDescent="0.25">
      <c r="A632" s="44">
        <v>730</v>
      </c>
      <c r="B632" s="44">
        <v>604</v>
      </c>
    </row>
    <row r="633" spans="1:2" x14ac:dyDescent="0.25">
      <c r="A633" s="44">
        <v>731</v>
      </c>
      <c r="B633" s="44">
        <v>604</v>
      </c>
    </row>
    <row r="634" spans="1:2" x14ac:dyDescent="0.25">
      <c r="A634" s="44">
        <v>732</v>
      </c>
      <c r="B634" s="44">
        <v>605</v>
      </c>
    </row>
    <row r="635" spans="1:2" x14ac:dyDescent="0.25">
      <c r="A635" s="44">
        <v>733</v>
      </c>
      <c r="B635" s="44">
        <v>606</v>
      </c>
    </row>
    <row r="636" spans="1:2" x14ac:dyDescent="0.25">
      <c r="A636" s="44">
        <v>734</v>
      </c>
      <c r="B636" s="44">
        <v>607</v>
      </c>
    </row>
    <row r="637" spans="1:2" x14ac:dyDescent="0.25">
      <c r="A637" s="44">
        <v>735</v>
      </c>
      <c r="B637" s="44">
        <v>607</v>
      </c>
    </row>
    <row r="638" spans="1:2" x14ac:dyDescent="0.25">
      <c r="A638" s="44">
        <v>736</v>
      </c>
      <c r="B638" s="44">
        <v>608</v>
      </c>
    </row>
    <row r="639" spans="1:2" x14ac:dyDescent="0.25">
      <c r="A639" s="44">
        <v>737</v>
      </c>
      <c r="B639" s="44">
        <v>609</v>
      </c>
    </row>
    <row r="640" spans="1:2" x14ac:dyDescent="0.25">
      <c r="A640" s="44">
        <v>738</v>
      </c>
      <c r="B640" s="44">
        <v>610</v>
      </c>
    </row>
    <row r="641" spans="1:2" x14ac:dyDescent="0.25">
      <c r="A641" s="44">
        <v>739</v>
      </c>
      <c r="B641" s="44">
        <v>610</v>
      </c>
    </row>
    <row r="642" spans="1:2" x14ac:dyDescent="0.25">
      <c r="A642" s="44">
        <v>740</v>
      </c>
      <c r="B642" s="44">
        <v>611</v>
      </c>
    </row>
    <row r="643" spans="1:2" x14ac:dyDescent="0.25">
      <c r="A643" s="44">
        <v>741</v>
      </c>
      <c r="B643" s="44">
        <v>612</v>
      </c>
    </row>
    <row r="644" spans="1:2" x14ac:dyDescent="0.25">
      <c r="A644" s="44">
        <v>742</v>
      </c>
      <c r="B644" s="44">
        <v>613</v>
      </c>
    </row>
    <row r="645" spans="1:2" x14ac:dyDescent="0.25">
      <c r="A645" s="44">
        <v>743</v>
      </c>
      <c r="B645" s="44">
        <v>614</v>
      </c>
    </row>
    <row r="646" spans="1:2" x14ac:dyDescent="0.25">
      <c r="A646" s="44">
        <v>744</v>
      </c>
      <c r="B646" s="44">
        <v>615</v>
      </c>
    </row>
    <row r="647" spans="1:2" x14ac:dyDescent="0.25">
      <c r="A647" s="44">
        <v>745</v>
      </c>
      <c r="B647" s="44">
        <v>616</v>
      </c>
    </row>
    <row r="648" spans="1:2" x14ac:dyDescent="0.25">
      <c r="A648" s="44">
        <v>746</v>
      </c>
      <c r="B648" s="44">
        <v>616</v>
      </c>
    </row>
    <row r="649" spans="1:2" x14ac:dyDescent="0.25">
      <c r="A649" s="44">
        <v>747</v>
      </c>
      <c r="B649" s="44">
        <v>617</v>
      </c>
    </row>
    <row r="650" spans="1:2" x14ac:dyDescent="0.25">
      <c r="A650" s="44">
        <v>748</v>
      </c>
      <c r="B650" s="44">
        <v>618</v>
      </c>
    </row>
    <row r="651" spans="1:2" x14ac:dyDescent="0.25">
      <c r="A651" s="44">
        <v>749</v>
      </c>
      <c r="B651" s="44">
        <v>619</v>
      </c>
    </row>
    <row r="652" spans="1:2" x14ac:dyDescent="0.25">
      <c r="A652" s="44">
        <v>750</v>
      </c>
      <c r="B652" s="44">
        <v>619</v>
      </c>
    </row>
    <row r="653" spans="1:2" x14ac:dyDescent="0.25">
      <c r="A653" s="44">
        <v>751</v>
      </c>
      <c r="B653" s="44">
        <v>620</v>
      </c>
    </row>
    <row r="654" spans="1:2" x14ac:dyDescent="0.25">
      <c r="A654" s="44">
        <v>752</v>
      </c>
      <c r="B654" s="44">
        <v>621</v>
      </c>
    </row>
    <row r="655" spans="1:2" x14ac:dyDescent="0.25">
      <c r="A655" s="44">
        <v>753</v>
      </c>
      <c r="B655" s="44">
        <v>622</v>
      </c>
    </row>
    <row r="656" spans="1:2" x14ac:dyDescent="0.25">
      <c r="A656" s="44">
        <v>754</v>
      </c>
      <c r="B656" s="44">
        <v>622</v>
      </c>
    </row>
    <row r="657" spans="1:2" x14ac:dyDescent="0.25">
      <c r="A657" s="44">
        <v>755</v>
      </c>
      <c r="B657" s="44">
        <v>623</v>
      </c>
    </row>
    <row r="658" spans="1:2" x14ac:dyDescent="0.25">
      <c r="A658" s="44">
        <v>756</v>
      </c>
      <c r="B658" s="44">
        <v>624</v>
      </c>
    </row>
    <row r="659" spans="1:2" x14ac:dyDescent="0.25">
      <c r="A659" s="44">
        <v>757</v>
      </c>
      <c r="B659" s="44">
        <v>624</v>
      </c>
    </row>
    <row r="660" spans="1:2" x14ac:dyDescent="0.25">
      <c r="A660" s="44">
        <v>758</v>
      </c>
      <c r="B660" s="44">
        <v>625</v>
      </c>
    </row>
    <row r="661" spans="1:2" x14ac:dyDescent="0.25">
      <c r="A661" s="44">
        <v>759</v>
      </c>
      <c r="B661" s="44">
        <v>626</v>
      </c>
    </row>
    <row r="662" spans="1:2" x14ac:dyDescent="0.25">
      <c r="A662" s="44">
        <v>760</v>
      </c>
      <c r="B662" s="44">
        <v>627</v>
      </c>
    </row>
    <row r="663" spans="1:2" x14ac:dyDescent="0.25">
      <c r="A663" s="44">
        <v>761</v>
      </c>
      <c r="B663" s="44">
        <v>627</v>
      </c>
    </row>
    <row r="664" spans="1:2" x14ac:dyDescent="0.25">
      <c r="A664" s="44">
        <v>762</v>
      </c>
      <c r="B664" s="44">
        <v>628</v>
      </c>
    </row>
    <row r="665" spans="1:2" x14ac:dyDescent="0.25">
      <c r="A665" s="44">
        <v>763</v>
      </c>
      <c r="B665" s="44">
        <v>629</v>
      </c>
    </row>
    <row r="666" spans="1:2" x14ac:dyDescent="0.25">
      <c r="A666" s="44">
        <v>764</v>
      </c>
      <c r="B666" s="44">
        <v>630</v>
      </c>
    </row>
    <row r="667" spans="1:2" x14ac:dyDescent="0.25">
      <c r="A667" s="44">
        <v>765</v>
      </c>
      <c r="B667" s="44">
        <v>630</v>
      </c>
    </row>
    <row r="668" spans="1:2" x14ac:dyDescent="0.25">
      <c r="A668" s="44">
        <v>766</v>
      </c>
      <c r="B668" s="44">
        <v>631</v>
      </c>
    </row>
    <row r="669" spans="1:2" x14ac:dyDescent="0.25">
      <c r="A669" s="44">
        <v>767</v>
      </c>
      <c r="B669" s="44">
        <v>632</v>
      </c>
    </row>
    <row r="670" spans="1:2" x14ac:dyDescent="0.25">
      <c r="A670" s="44">
        <v>768</v>
      </c>
      <c r="B670" s="44">
        <v>633</v>
      </c>
    </row>
    <row r="671" spans="1:2" x14ac:dyDescent="0.25">
      <c r="A671" s="44">
        <v>769</v>
      </c>
      <c r="B671" s="44">
        <v>633</v>
      </c>
    </row>
    <row r="672" spans="1:2" x14ac:dyDescent="0.25">
      <c r="A672" s="44">
        <v>770</v>
      </c>
      <c r="B672" s="44">
        <v>634</v>
      </c>
    </row>
    <row r="673" spans="1:2" x14ac:dyDescent="0.25">
      <c r="A673" s="44">
        <v>771</v>
      </c>
      <c r="B673" s="44">
        <v>635</v>
      </c>
    </row>
    <row r="674" spans="1:2" x14ac:dyDescent="0.25">
      <c r="A674" s="44">
        <v>772</v>
      </c>
      <c r="B674" s="44">
        <v>635</v>
      </c>
    </row>
    <row r="675" spans="1:2" x14ac:dyDescent="0.25">
      <c r="A675" s="44">
        <v>773</v>
      </c>
      <c r="B675" s="44">
        <v>636</v>
      </c>
    </row>
    <row r="676" spans="1:2" x14ac:dyDescent="0.25">
      <c r="A676" s="44">
        <v>774</v>
      </c>
      <c r="B676" s="44">
        <v>637</v>
      </c>
    </row>
    <row r="677" spans="1:2" x14ac:dyDescent="0.25">
      <c r="A677" s="44">
        <v>775</v>
      </c>
      <c r="B677" s="44">
        <v>638</v>
      </c>
    </row>
    <row r="678" spans="1:2" x14ac:dyDescent="0.25">
      <c r="A678" s="44">
        <v>776</v>
      </c>
      <c r="B678" s="44">
        <v>638</v>
      </c>
    </row>
    <row r="679" spans="1:2" x14ac:dyDescent="0.25">
      <c r="A679" s="44">
        <v>777</v>
      </c>
      <c r="B679" s="44">
        <v>639</v>
      </c>
    </row>
    <row r="680" spans="1:2" x14ac:dyDescent="0.25">
      <c r="A680" s="44">
        <v>778</v>
      </c>
      <c r="B680" s="44">
        <v>640</v>
      </c>
    </row>
    <row r="681" spans="1:2" x14ac:dyDescent="0.25">
      <c r="A681" s="44">
        <v>779</v>
      </c>
      <c r="B681" s="44">
        <v>641</v>
      </c>
    </row>
    <row r="682" spans="1:2" x14ac:dyDescent="0.25">
      <c r="A682" s="44">
        <v>780</v>
      </c>
      <c r="B682" s="44">
        <v>642</v>
      </c>
    </row>
    <row r="683" spans="1:2" x14ac:dyDescent="0.25">
      <c r="A683" s="44">
        <v>781</v>
      </c>
      <c r="B683" s="44">
        <v>643</v>
      </c>
    </row>
    <row r="684" spans="1:2" x14ac:dyDescent="0.25">
      <c r="A684" s="44">
        <v>782</v>
      </c>
      <c r="B684" s="44">
        <v>644</v>
      </c>
    </row>
    <row r="685" spans="1:2" x14ac:dyDescent="0.25">
      <c r="A685" s="44">
        <v>783</v>
      </c>
      <c r="B685" s="44">
        <v>645</v>
      </c>
    </row>
    <row r="686" spans="1:2" x14ac:dyDescent="0.25">
      <c r="A686" s="44">
        <v>784</v>
      </c>
      <c r="B686" s="44">
        <v>645</v>
      </c>
    </row>
    <row r="687" spans="1:2" x14ac:dyDescent="0.25">
      <c r="A687" s="44">
        <v>785</v>
      </c>
      <c r="B687" s="44">
        <v>646</v>
      </c>
    </row>
    <row r="688" spans="1:2" x14ac:dyDescent="0.25">
      <c r="A688" s="44">
        <v>786</v>
      </c>
      <c r="B688" s="44">
        <v>647</v>
      </c>
    </row>
    <row r="689" spans="1:2" x14ac:dyDescent="0.25">
      <c r="A689" s="44">
        <v>787</v>
      </c>
      <c r="B689" s="44">
        <v>648</v>
      </c>
    </row>
    <row r="690" spans="1:2" x14ac:dyDescent="0.25">
      <c r="A690" s="44">
        <v>788</v>
      </c>
      <c r="B690" s="44">
        <v>648</v>
      </c>
    </row>
    <row r="691" spans="1:2" x14ac:dyDescent="0.25">
      <c r="A691" s="44">
        <v>789</v>
      </c>
      <c r="B691" s="44">
        <v>649</v>
      </c>
    </row>
    <row r="692" spans="1:2" x14ac:dyDescent="0.25">
      <c r="A692" s="44">
        <v>790</v>
      </c>
      <c r="B692" s="44">
        <v>650</v>
      </c>
    </row>
    <row r="693" spans="1:2" x14ac:dyDescent="0.25">
      <c r="A693" s="44">
        <v>791</v>
      </c>
      <c r="B693" s="44">
        <v>650</v>
      </c>
    </row>
    <row r="694" spans="1:2" x14ac:dyDescent="0.25">
      <c r="A694" s="44">
        <v>792</v>
      </c>
      <c r="B694" s="44">
        <v>651</v>
      </c>
    </row>
    <row r="695" spans="1:2" x14ac:dyDescent="0.25">
      <c r="A695" s="44">
        <v>793</v>
      </c>
      <c r="B695" s="44">
        <v>652</v>
      </c>
    </row>
    <row r="696" spans="1:2" x14ac:dyDescent="0.25">
      <c r="A696" s="44">
        <v>794</v>
      </c>
      <c r="B696" s="44">
        <v>653</v>
      </c>
    </row>
    <row r="697" spans="1:2" x14ac:dyDescent="0.25">
      <c r="A697" s="44">
        <v>795</v>
      </c>
      <c r="B697" s="44">
        <v>653</v>
      </c>
    </row>
    <row r="698" spans="1:2" x14ac:dyDescent="0.25">
      <c r="A698" s="44">
        <v>796</v>
      </c>
      <c r="B698" s="44">
        <v>654</v>
      </c>
    </row>
    <row r="699" spans="1:2" x14ac:dyDescent="0.25">
      <c r="A699" s="44">
        <v>797</v>
      </c>
      <c r="B699" s="44">
        <v>655</v>
      </c>
    </row>
    <row r="700" spans="1:2" x14ac:dyDescent="0.25">
      <c r="A700" s="44">
        <v>798</v>
      </c>
      <c r="B700" s="44">
        <v>656</v>
      </c>
    </row>
    <row r="701" spans="1:2" x14ac:dyDescent="0.25">
      <c r="A701" s="44">
        <v>799</v>
      </c>
      <c r="B701" s="44">
        <v>656</v>
      </c>
    </row>
    <row r="702" spans="1:2" x14ac:dyDescent="0.25">
      <c r="A702" s="44">
        <v>800</v>
      </c>
      <c r="B702" s="44">
        <v>657</v>
      </c>
    </row>
    <row r="703" spans="1:2" x14ac:dyDescent="0.25">
      <c r="A703" s="44">
        <v>801</v>
      </c>
      <c r="B703" s="44">
        <v>658</v>
      </c>
    </row>
    <row r="704" spans="1:2" x14ac:dyDescent="0.25">
      <c r="A704" s="44">
        <v>802</v>
      </c>
      <c r="B704" s="44">
        <v>659</v>
      </c>
    </row>
    <row r="705" spans="1:2" x14ac:dyDescent="0.25">
      <c r="A705" s="44">
        <v>803</v>
      </c>
      <c r="B705" s="44">
        <v>659</v>
      </c>
    </row>
    <row r="706" spans="1:2" x14ac:dyDescent="0.25">
      <c r="A706" s="44">
        <v>804</v>
      </c>
      <c r="B706" s="44">
        <v>660</v>
      </c>
    </row>
    <row r="707" spans="1:2" x14ac:dyDescent="0.25">
      <c r="A707" s="44">
        <v>805</v>
      </c>
      <c r="B707" s="44">
        <v>661</v>
      </c>
    </row>
    <row r="708" spans="1:2" x14ac:dyDescent="0.25">
      <c r="A708" s="44">
        <v>806</v>
      </c>
      <c r="B708" s="44">
        <v>661</v>
      </c>
    </row>
    <row r="709" spans="1:2" x14ac:dyDescent="0.25">
      <c r="A709" s="44">
        <v>807</v>
      </c>
      <c r="B709" s="44">
        <v>662</v>
      </c>
    </row>
    <row r="710" spans="1:2" x14ac:dyDescent="0.25">
      <c r="A710" s="44">
        <v>808</v>
      </c>
      <c r="B710" s="44">
        <v>663</v>
      </c>
    </row>
    <row r="711" spans="1:2" x14ac:dyDescent="0.25">
      <c r="A711" s="44">
        <v>809</v>
      </c>
      <c r="B711" s="44">
        <v>664</v>
      </c>
    </row>
    <row r="712" spans="1:2" x14ac:dyDescent="0.25">
      <c r="A712" s="44">
        <v>810</v>
      </c>
      <c r="B712" s="44">
        <v>664</v>
      </c>
    </row>
    <row r="713" spans="1:2" x14ac:dyDescent="0.25">
      <c r="A713" s="44">
        <v>811</v>
      </c>
      <c r="B713" s="44">
        <v>665</v>
      </c>
    </row>
    <row r="714" spans="1:2" x14ac:dyDescent="0.25">
      <c r="A714" s="44">
        <v>812</v>
      </c>
      <c r="B714" s="44">
        <v>666</v>
      </c>
    </row>
    <row r="715" spans="1:2" x14ac:dyDescent="0.25">
      <c r="A715" s="44">
        <v>813</v>
      </c>
      <c r="B715" s="44">
        <v>667</v>
      </c>
    </row>
    <row r="716" spans="1:2" x14ac:dyDescent="0.25">
      <c r="A716" s="44">
        <v>814</v>
      </c>
      <c r="B716" s="44">
        <v>667</v>
      </c>
    </row>
    <row r="717" spans="1:2" x14ac:dyDescent="0.25">
      <c r="A717" s="44">
        <v>815</v>
      </c>
      <c r="B717" s="44">
        <v>668</v>
      </c>
    </row>
    <row r="718" spans="1:2" x14ac:dyDescent="0.25">
      <c r="A718" s="44">
        <v>816</v>
      </c>
      <c r="B718" s="44">
        <v>669</v>
      </c>
    </row>
    <row r="719" spans="1:2" x14ac:dyDescent="0.25">
      <c r="A719" s="44">
        <v>817</v>
      </c>
      <c r="B719" s="44">
        <v>670</v>
      </c>
    </row>
    <row r="720" spans="1:2" x14ac:dyDescent="0.25">
      <c r="A720" s="44">
        <v>818</v>
      </c>
      <c r="B720" s="44">
        <v>670</v>
      </c>
    </row>
    <row r="721" spans="1:2" x14ac:dyDescent="0.25">
      <c r="A721" s="44">
        <v>819</v>
      </c>
      <c r="B721" s="44">
        <v>671</v>
      </c>
    </row>
    <row r="722" spans="1:2" x14ac:dyDescent="0.25">
      <c r="A722" s="44">
        <v>820</v>
      </c>
      <c r="B722" s="44">
        <v>672</v>
      </c>
    </row>
    <row r="723" spans="1:2" x14ac:dyDescent="0.25">
      <c r="A723" s="44">
        <v>821</v>
      </c>
      <c r="B723" s="44">
        <v>673</v>
      </c>
    </row>
    <row r="724" spans="1:2" x14ac:dyDescent="0.25">
      <c r="A724" s="44">
        <v>822</v>
      </c>
      <c r="B724" s="44">
        <v>674</v>
      </c>
    </row>
    <row r="725" spans="1:2" x14ac:dyDescent="0.25">
      <c r="A725" s="44">
        <v>823</v>
      </c>
      <c r="B725" s="44">
        <v>675</v>
      </c>
    </row>
    <row r="726" spans="1:2" x14ac:dyDescent="0.25">
      <c r="A726" s="44">
        <v>824</v>
      </c>
      <c r="B726" s="44">
        <v>676</v>
      </c>
    </row>
    <row r="727" spans="1:2" x14ac:dyDescent="0.25">
      <c r="A727" s="44">
        <v>825</v>
      </c>
      <c r="B727" s="44">
        <v>676</v>
      </c>
    </row>
    <row r="728" spans="1:2" x14ac:dyDescent="0.25">
      <c r="A728" s="44">
        <v>826</v>
      </c>
      <c r="B728" s="44">
        <v>677</v>
      </c>
    </row>
    <row r="729" spans="1:2" x14ac:dyDescent="0.25">
      <c r="A729" s="44">
        <v>827</v>
      </c>
      <c r="B729" s="44">
        <v>678</v>
      </c>
    </row>
    <row r="730" spans="1:2" x14ac:dyDescent="0.25">
      <c r="A730" s="44">
        <v>828</v>
      </c>
      <c r="B730" s="44">
        <v>679</v>
      </c>
    </row>
    <row r="731" spans="1:2" x14ac:dyDescent="0.25">
      <c r="A731" s="44">
        <v>829</v>
      </c>
      <c r="B731" s="44">
        <v>679</v>
      </c>
    </row>
    <row r="732" spans="1:2" x14ac:dyDescent="0.25">
      <c r="A732" s="44">
        <v>830</v>
      </c>
      <c r="B732" s="44">
        <v>680</v>
      </c>
    </row>
    <row r="733" spans="1:2" x14ac:dyDescent="0.25">
      <c r="A733" s="44">
        <v>831</v>
      </c>
      <c r="B733" s="44">
        <v>681</v>
      </c>
    </row>
    <row r="734" spans="1:2" x14ac:dyDescent="0.25">
      <c r="A734" s="44">
        <v>832</v>
      </c>
      <c r="B734" s="44">
        <v>682</v>
      </c>
    </row>
    <row r="735" spans="1:2" x14ac:dyDescent="0.25">
      <c r="A735" s="44">
        <v>833</v>
      </c>
      <c r="B735" s="44">
        <v>682</v>
      </c>
    </row>
    <row r="736" spans="1:2" x14ac:dyDescent="0.25">
      <c r="A736" s="44">
        <v>834</v>
      </c>
      <c r="B736" s="44">
        <v>683</v>
      </c>
    </row>
    <row r="737" spans="1:2" x14ac:dyDescent="0.25">
      <c r="A737" s="44">
        <v>835</v>
      </c>
      <c r="B737" s="44">
        <v>684</v>
      </c>
    </row>
    <row r="738" spans="1:2" x14ac:dyDescent="0.25">
      <c r="A738" s="44">
        <v>836</v>
      </c>
      <c r="B738" s="44">
        <v>685</v>
      </c>
    </row>
    <row r="739" spans="1:2" x14ac:dyDescent="0.25">
      <c r="A739" s="44">
        <v>837</v>
      </c>
      <c r="B739" s="44">
        <v>685</v>
      </c>
    </row>
    <row r="740" spans="1:2" x14ac:dyDescent="0.25">
      <c r="A740" s="44">
        <v>838</v>
      </c>
      <c r="B740" s="44">
        <v>686</v>
      </c>
    </row>
    <row r="741" spans="1:2" x14ac:dyDescent="0.25">
      <c r="A741" s="44">
        <v>839</v>
      </c>
      <c r="B741" s="44">
        <v>687</v>
      </c>
    </row>
    <row r="742" spans="1:2" x14ac:dyDescent="0.25">
      <c r="A742" s="44">
        <v>840</v>
      </c>
      <c r="B742" s="44">
        <v>687</v>
      </c>
    </row>
    <row r="743" spans="1:2" x14ac:dyDescent="0.25">
      <c r="A743" s="44">
        <v>841</v>
      </c>
      <c r="B743" s="44">
        <v>688</v>
      </c>
    </row>
    <row r="744" spans="1:2" x14ac:dyDescent="0.25">
      <c r="A744" s="44">
        <v>842</v>
      </c>
      <c r="B744" s="44">
        <v>689</v>
      </c>
    </row>
    <row r="745" spans="1:2" x14ac:dyDescent="0.25">
      <c r="A745" s="44">
        <v>843</v>
      </c>
      <c r="B745" s="44">
        <v>690</v>
      </c>
    </row>
    <row r="746" spans="1:2" x14ac:dyDescent="0.25">
      <c r="A746" s="44">
        <v>844</v>
      </c>
      <c r="B746" s="44">
        <v>690</v>
      </c>
    </row>
    <row r="747" spans="1:2" x14ac:dyDescent="0.25">
      <c r="A747" s="44">
        <v>845</v>
      </c>
      <c r="B747" s="44">
        <v>691</v>
      </c>
    </row>
    <row r="748" spans="1:2" x14ac:dyDescent="0.25">
      <c r="A748" s="44">
        <v>846</v>
      </c>
      <c r="B748" s="44">
        <v>692</v>
      </c>
    </row>
    <row r="749" spans="1:2" x14ac:dyDescent="0.25">
      <c r="A749" s="44">
        <v>847</v>
      </c>
      <c r="B749" s="44">
        <v>693</v>
      </c>
    </row>
    <row r="750" spans="1:2" x14ac:dyDescent="0.25">
      <c r="A750" s="44">
        <v>848</v>
      </c>
      <c r="B750" s="44">
        <v>693</v>
      </c>
    </row>
    <row r="751" spans="1:2" x14ac:dyDescent="0.25">
      <c r="A751" s="44">
        <v>849</v>
      </c>
      <c r="B751" s="44">
        <v>694</v>
      </c>
    </row>
    <row r="752" spans="1:2" x14ac:dyDescent="0.25">
      <c r="A752" s="44">
        <v>850</v>
      </c>
      <c r="B752" s="44">
        <v>695</v>
      </c>
    </row>
    <row r="753" spans="1:2" x14ac:dyDescent="0.25">
      <c r="A753" s="44">
        <v>851</v>
      </c>
      <c r="B753" s="44">
        <v>696</v>
      </c>
    </row>
    <row r="754" spans="1:2" x14ac:dyDescent="0.25">
      <c r="A754" s="44">
        <v>852</v>
      </c>
      <c r="B754" s="44">
        <v>696</v>
      </c>
    </row>
    <row r="755" spans="1:2" x14ac:dyDescent="0.25">
      <c r="A755" s="44">
        <v>853</v>
      </c>
      <c r="B755" s="44">
        <v>697</v>
      </c>
    </row>
    <row r="756" spans="1:2" x14ac:dyDescent="0.25">
      <c r="A756" s="44">
        <v>854</v>
      </c>
      <c r="B756" s="44">
        <v>698</v>
      </c>
    </row>
    <row r="757" spans="1:2" x14ac:dyDescent="0.25">
      <c r="A757" s="44">
        <v>855</v>
      </c>
      <c r="B757" s="44">
        <v>699</v>
      </c>
    </row>
    <row r="758" spans="1:2" x14ac:dyDescent="0.25">
      <c r="A758" s="44">
        <v>856</v>
      </c>
      <c r="B758" s="44">
        <v>699</v>
      </c>
    </row>
    <row r="759" spans="1:2" x14ac:dyDescent="0.25">
      <c r="A759" s="44">
        <v>857</v>
      </c>
      <c r="B759" s="44">
        <v>700</v>
      </c>
    </row>
    <row r="760" spans="1:2" x14ac:dyDescent="0.25">
      <c r="A760" s="44">
        <v>858</v>
      </c>
      <c r="B760" s="44">
        <v>701</v>
      </c>
    </row>
    <row r="761" spans="1:2" x14ac:dyDescent="0.25">
      <c r="A761" s="44">
        <v>859</v>
      </c>
      <c r="B761" s="44">
        <v>702</v>
      </c>
    </row>
    <row r="762" spans="1:2" x14ac:dyDescent="0.25">
      <c r="A762" s="44">
        <v>860</v>
      </c>
      <c r="B762" s="44">
        <v>703</v>
      </c>
    </row>
    <row r="763" spans="1:2" x14ac:dyDescent="0.25">
      <c r="A763" s="44">
        <v>861</v>
      </c>
      <c r="B763" s="44">
        <v>704</v>
      </c>
    </row>
    <row r="764" spans="1:2" x14ac:dyDescent="0.25">
      <c r="A764" s="44">
        <v>862</v>
      </c>
      <c r="B764" s="44">
        <v>705</v>
      </c>
    </row>
    <row r="765" spans="1:2" x14ac:dyDescent="0.25">
      <c r="A765" s="44">
        <v>863</v>
      </c>
      <c r="B765" s="44">
        <v>705</v>
      </c>
    </row>
    <row r="766" spans="1:2" x14ac:dyDescent="0.25">
      <c r="A766" s="44">
        <v>864</v>
      </c>
      <c r="B766" s="44">
        <v>706</v>
      </c>
    </row>
    <row r="767" spans="1:2" x14ac:dyDescent="0.25">
      <c r="A767" s="44">
        <v>865</v>
      </c>
      <c r="B767" s="44">
        <v>707</v>
      </c>
    </row>
    <row r="768" spans="1:2" x14ac:dyDescent="0.25">
      <c r="A768" s="44">
        <v>866</v>
      </c>
      <c r="B768" s="44">
        <v>708</v>
      </c>
    </row>
    <row r="769" spans="1:2" x14ac:dyDescent="0.25">
      <c r="A769" s="44">
        <v>867</v>
      </c>
      <c r="B769" s="44">
        <v>708</v>
      </c>
    </row>
    <row r="770" spans="1:2" x14ac:dyDescent="0.25">
      <c r="A770" s="44">
        <v>868</v>
      </c>
      <c r="B770" s="44">
        <v>709</v>
      </c>
    </row>
    <row r="771" spans="1:2" x14ac:dyDescent="0.25">
      <c r="A771" s="44">
        <v>869</v>
      </c>
      <c r="B771" s="44">
        <v>710</v>
      </c>
    </row>
    <row r="772" spans="1:2" x14ac:dyDescent="0.25">
      <c r="A772" s="44">
        <v>870</v>
      </c>
      <c r="B772" s="44">
        <v>711</v>
      </c>
    </row>
    <row r="773" spans="1:2" x14ac:dyDescent="0.25">
      <c r="A773" s="44">
        <v>871</v>
      </c>
      <c r="B773" s="44">
        <v>711</v>
      </c>
    </row>
    <row r="774" spans="1:2" x14ac:dyDescent="0.25">
      <c r="A774" s="44">
        <v>872</v>
      </c>
      <c r="B774" s="44">
        <v>712</v>
      </c>
    </row>
    <row r="775" spans="1:2" x14ac:dyDescent="0.25">
      <c r="A775" s="44">
        <v>873</v>
      </c>
      <c r="B775" s="44">
        <v>713</v>
      </c>
    </row>
    <row r="776" spans="1:2" x14ac:dyDescent="0.25">
      <c r="A776" s="44">
        <v>874</v>
      </c>
      <c r="B776" s="44">
        <v>713</v>
      </c>
    </row>
    <row r="777" spans="1:2" x14ac:dyDescent="0.25">
      <c r="A777" s="44">
        <v>875</v>
      </c>
      <c r="B777" s="44">
        <v>714</v>
      </c>
    </row>
    <row r="778" spans="1:2" x14ac:dyDescent="0.25">
      <c r="A778" s="44">
        <v>876</v>
      </c>
      <c r="B778" s="44">
        <v>715</v>
      </c>
    </row>
    <row r="779" spans="1:2" x14ac:dyDescent="0.25">
      <c r="A779" s="44">
        <v>877</v>
      </c>
      <c r="B779" s="44">
        <v>716</v>
      </c>
    </row>
    <row r="780" spans="1:2" x14ac:dyDescent="0.25">
      <c r="A780" s="44">
        <v>878</v>
      </c>
      <c r="B780" s="44">
        <v>716</v>
      </c>
    </row>
    <row r="781" spans="1:2" x14ac:dyDescent="0.25">
      <c r="A781" s="44">
        <v>879</v>
      </c>
      <c r="B781" s="44">
        <v>717</v>
      </c>
    </row>
    <row r="782" spans="1:2" x14ac:dyDescent="0.25">
      <c r="A782" s="44">
        <v>880</v>
      </c>
      <c r="B782" s="44">
        <v>718</v>
      </c>
    </row>
    <row r="783" spans="1:2" x14ac:dyDescent="0.25">
      <c r="A783" s="44">
        <v>881</v>
      </c>
      <c r="B783" s="44">
        <v>719</v>
      </c>
    </row>
    <row r="784" spans="1:2" x14ac:dyDescent="0.25">
      <c r="A784" s="44">
        <v>882</v>
      </c>
      <c r="B784" s="44">
        <v>719</v>
      </c>
    </row>
    <row r="785" spans="1:2" x14ac:dyDescent="0.25">
      <c r="A785" s="44">
        <v>883</v>
      </c>
      <c r="B785" s="44">
        <v>720</v>
      </c>
    </row>
    <row r="786" spans="1:2" x14ac:dyDescent="0.25">
      <c r="A786" s="44">
        <v>884</v>
      </c>
      <c r="B786" s="44">
        <v>721</v>
      </c>
    </row>
    <row r="787" spans="1:2" x14ac:dyDescent="0.25">
      <c r="A787" s="44">
        <v>885</v>
      </c>
      <c r="B787" s="44">
        <v>722</v>
      </c>
    </row>
    <row r="788" spans="1:2" x14ac:dyDescent="0.25">
      <c r="A788" s="44">
        <v>886</v>
      </c>
      <c r="B788" s="44">
        <v>722</v>
      </c>
    </row>
    <row r="789" spans="1:2" x14ac:dyDescent="0.25">
      <c r="A789" s="44">
        <v>887</v>
      </c>
      <c r="B789" s="44">
        <v>723</v>
      </c>
    </row>
    <row r="790" spans="1:2" x14ac:dyDescent="0.25">
      <c r="A790" s="44">
        <v>888</v>
      </c>
      <c r="B790" s="44">
        <v>724</v>
      </c>
    </row>
    <row r="791" spans="1:2" x14ac:dyDescent="0.25">
      <c r="A791" s="44">
        <v>889</v>
      </c>
      <c r="B791" s="44">
        <v>725</v>
      </c>
    </row>
    <row r="792" spans="1:2" x14ac:dyDescent="0.25">
      <c r="A792" s="44">
        <v>890</v>
      </c>
      <c r="B792" s="44">
        <v>725</v>
      </c>
    </row>
    <row r="793" spans="1:2" x14ac:dyDescent="0.25">
      <c r="A793" s="44">
        <v>891</v>
      </c>
      <c r="B793" s="44">
        <v>726</v>
      </c>
    </row>
    <row r="794" spans="1:2" x14ac:dyDescent="0.25">
      <c r="A794" s="44">
        <v>892</v>
      </c>
      <c r="B794" s="44">
        <v>727</v>
      </c>
    </row>
    <row r="795" spans="1:2" x14ac:dyDescent="0.25">
      <c r="A795" s="44">
        <v>893</v>
      </c>
      <c r="B795" s="44">
        <v>727</v>
      </c>
    </row>
    <row r="796" spans="1:2" x14ac:dyDescent="0.25">
      <c r="A796" s="44">
        <v>894</v>
      </c>
      <c r="B796" s="44">
        <v>728</v>
      </c>
    </row>
    <row r="797" spans="1:2" x14ac:dyDescent="0.25">
      <c r="A797" s="44">
        <v>895</v>
      </c>
      <c r="B797" s="44">
        <v>729</v>
      </c>
    </row>
    <row r="798" spans="1:2" x14ac:dyDescent="0.25">
      <c r="A798" s="44">
        <v>896</v>
      </c>
      <c r="B798" s="44">
        <v>730</v>
      </c>
    </row>
    <row r="799" spans="1:2" x14ac:dyDescent="0.25">
      <c r="A799" s="44">
        <v>897</v>
      </c>
      <c r="B799" s="44">
        <v>730</v>
      </c>
    </row>
    <row r="800" spans="1:2" x14ac:dyDescent="0.25">
      <c r="A800" s="44">
        <v>898</v>
      </c>
      <c r="B800" s="44">
        <v>731</v>
      </c>
    </row>
    <row r="801" spans="1:2" x14ac:dyDescent="0.25">
      <c r="A801" s="44">
        <v>899</v>
      </c>
      <c r="B801" s="44">
        <v>732</v>
      </c>
    </row>
    <row r="802" spans="1:2" x14ac:dyDescent="0.25">
      <c r="A802" s="44">
        <v>900</v>
      </c>
      <c r="B802" s="44">
        <v>733</v>
      </c>
    </row>
    <row r="803" spans="1:2" x14ac:dyDescent="0.25">
      <c r="A803" s="44">
        <v>901</v>
      </c>
      <c r="B803" s="44">
        <v>734</v>
      </c>
    </row>
    <row r="804" spans="1:2" x14ac:dyDescent="0.25">
      <c r="A804" s="44">
        <v>902</v>
      </c>
      <c r="B804" s="44">
        <v>735</v>
      </c>
    </row>
    <row r="805" spans="1:2" x14ac:dyDescent="0.25">
      <c r="A805" s="44">
        <v>903</v>
      </c>
      <c r="B805" s="44">
        <v>735</v>
      </c>
    </row>
    <row r="806" spans="1:2" x14ac:dyDescent="0.25">
      <c r="A806" s="44">
        <v>904</v>
      </c>
      <c r="B806" s="44">
        <v>736</v>
      </c>
    </row>
    <row r="807" spans="1:2" x14ac:dyDescent="0.25">
      <c r="A807" s="44">
        <v>905</v>
      </c>
      <c r="B807" s="44">
        <v>737</v>
      </c>
    </row>
    <row r="808" spans="1:2" x14ac:dyDescent="0.25">
      <c r="A808" s="44">
        <v>906</v>
      </c>
      <c r="B808" s="44">
        <v>738</v>
      </c>
    </row>
    <row r="809" spans="1:2" x14ac:dyDescent="0.25">
      <c r="A809" s="44">
        <v>907</v>
      </c>
      <c r="B809" s="44">
        <v>739</v>
      </c>
    </row>
    <row r="810" spans="1:2" x14ac:dyDescent="0.25">
      <c r="A810" s="44">
        <v>908</v>
      </c>
      <c r="B810" s="44">
        <v>739</v>
      </c>
    </row>
    <row r="811" spans="1:2" x14ac:dyDescent="0.25">
      <c r="A811" s="44">
        <v>909</v>
      </c>
      <c r="B811" s="44">
        <v>740</v>
      </c>
    </row>
    <row r="812" spans="1:2" x14ac:dyDescent="0.25">
      <c r="A812" s="44">
        <v>910</v>
      </c>
      <c r="B812" s="44">
        <v>741</v>
      </c>
    </row>
    <row r="813" spans="1:2" x14ac:dyDescent="0.25">
      <c r="A813" s="44">
        <v>911</v>
      </c>
      <c r="B813" s="44">
        <v>742</v>
      </c>
    </row>
    <row r="814" spans="1:2" x14ac:dyDescent="0.25">
      <c r="A814" s="44">
        <v>912</v>
      </c>
      <c r="B814" s="44">
        <v>743</v>
      </c>
    </row>
    <row r="815" spans="1:2" x14ac:dyDescent="0.25">
      <c r="A815" s="44">
        <v>913</v>
      </c>
      <c r="B815" s="44">
        <v>743</v>
      </c>
    </row>
    <row r="816" spans="1:2" x14ac:dyDescent="0.25">
      <c r="A816" s="44">
        <v>914</v>
      </c>
      <c r="B816" s="44">
        <v>744</v>
      </c>
    </row>
    <row r="817" spans="1:2" x14ac:dyDescent="0.25">
      <c r="A817" s="44">
        <v>915</v>
      </c>
      <c r="B817" s="44">
        <v>745</v>
      </c>
    </row>
    <row r="818" spans="1:2" x14ac:dyDescent="0.25">
      <c r="A818" s="44">
        <v>916</v>
      </c>
      <c r="B818" s="44">
        <v>746</v>
      </c>
    </row>
    <row r="819" spans="1:2" x14ac:dyDescent="0.25">
      <c r="A819" s="44">
        <v>917</v>
      </c>
      <c r="B819" s="44">
        <v>747</v>
      </c>
    </row>
    <row r="820" spans="1:2" x14ac:dyDescent="0.25">
      <c r="A820" s="44">
        <v>918</v>
      </c>
      <c r="B820" s="44">
        <v>747</v>
      </c>
    </row>
    <row r="821" spans="1:2" x14ac:dyDescent="0.25">
      <c r="A821" s="44">
        <v>919</v>
      </c>
      <c r="B821" s="44">
        <v>748</v>
      </c>
    </row>
    <row r="822" spans="1:2" x14ac:dyDescent="0.25">
      <c r="A822" s="44">
        <v>920</v>
      </c>
      <c r="B822" s="44">
        <v>749</v>
      </c>
    </row>
    <row r="823" spans="1:2" x14ac:dyDescent="0.25">
      <c r="A823" s="44">
        <v>921</v>
      </c>
      <c r="B823" s="44">
        <v>750</v>
      </c>
    </row>
    <row r="824" spans="1:2" x14ac:dyDescent="0.25">
      <c r="A824" s="44">
        <v>922</v>
      </c>
      <c r="B824" s="44">
        <v>750</v>
      </c>
    </row>
    <row r="825" spans="1:2" x14ac:dyDescent="0.25">
      <c r="A825" s="44">
        <v>923</v>
      </c>
      <c r="B825" s="44">
        <v>751</v>
      </c>
    </row>
    <row r="826" spans="1:2" x14ac:dyDescent="0.25">
      <c r="A826" s="44">
        <v>924</v>
      </c>
      <c r="B826" s="44">
        <v>751</v>
      </c>
    </row>
    <row r="827" spans="1:2" x14ac:dyDescent="0.25">
      <c r="A827" s="44">
        <v>925</v>
      </c>
      <c r="B827" s="44">
        <v>752</v>
      </c>
    </row>
    <row r="828" spans="1:2" x14ac:dyDescent="0.25">
      <c r="A828" s="44">
        <v>926</v>
      </c>
      <c r="B828" s="44">
        <v>753</v>
      </c>
    </row>
    <row r="829" spans="1:2" x14ac:dyDescent="0.25">
      <c r="A829" s="44">
        <v>927</v>
      </c>
      <c r="B829" s="44">
        <v>754</v>
      </c>
    </row>
    <row r="830" spans="1:2" x14ac:dyDescent="0.25">
      <c r="A830" s="44">
        <v>928</v>
      </c>
      <c r="B830" s="44">
        <v>754</v>
      </c>
    </row>
    <row r="831" spans="1:2" x14ac:dyDescent="0.25">
      <c r="A831" s="44">
        <v>929</v>
      </c>
      <c r="B831" s="44">
        <v>755</v>
      </c>
    </row>
    <row r="832" spans="1:2" x14ac:dyDescent="0.25">
      <c r="A832" s="44">
        <v>930</v>
      </c>
      <c r="B832" s="44">
        <v>756</v>
      </c>
    </row>
    <row r="833" spans="1:2" x14ac:dyDescent="0.25">
      <c r="A833" s="44">
        <v>931</v>
      </c>
      <c r="B833" s="44">
        <v>757</v>
      </c>
    </row>
    <row r="834" spans="1:2" x14ac:dyDescent="0.25">
      <c r="A834" s="44">
        <v>932</v>
      </c>
      <c r="B834" s="44">
        <v>758</v>
      </c>
    </row>
    <row r="835" spans="1:2" x14ac:dyDescent="0.25">
      <c r="A835" s="44">
        <v>933</v>
      </c>
      <c r="B835" s="44">
        <v>758</v>
      </c>
    </row>
    <row r="836" spans="1:2" x14ac:dyDescent="0.25">
      <c r="A836" s="44">
        <v>934</v>
      </c>
      <c r="B836" s="44">
        <v>759</v>
      </c>
    </row>
    <row r="837" spans="1:2" x14ac:dyDescent="0.25">
      <c r="A837" s="44">
        <v>935</v>
      </c>
      <c r="B837" s="44">
        <v>760</v>
      </c>
    </row>
    <row r="838" spans="1:2" x14ac:dyDescent="0.25">
      <c r="A838" s="44">
        <v>936</v>
      </c>
      <c r="B838" s="44">
        <v>761</v>
      </c>
    </row>
    <row r="839" spans="1:2" x14ac:dyDescent="0.25">
      <c r="A839" s="44">
        <v>937</v>
      </c>
      <c r="B839" s="44">
        <v>762</v>
      </c>
    </row>
    <row r="840" spans="1:2" x14ac:dyDescent="0.25">
      <c r="A840" s="44">
        <v>938</v>
      </c>
      <c r="B840" s="44">
        <v>762</v>
      </c>
    </row>
    <row r="841" spans="1:2" x14ac:dyDescent="0.25">
      <c r="A841" s="44">
        <v>939</v>
      </c>
      <c r="B841" s="44">
        <v>763</v>
      </c>
    </row>
    <row r="842" spans="1:2" x14ac:dyDescent="0.25">
      <c r="A842" s="44">
        <v>940</v>
      </c>
      <c r="B842" s="44">
        <v>764</v>
      </c>
    </row>
    <row r="843" spans="1:2" x14ac:dyDescent="0.25">
      <c r="A843" s="44">
        <v>941</v>
      </c>
      <c r="B843" s="44">
        <v>765</v>
      </c>
    </row>
    <row r="844" spans="1:2" x14ac:dyDescent="0.25">
      <c r="A844" s="44">
        <v>942</v>
      </c>
      <c r="B844" s="44">
        <v>765</v>
      </c>
    </row>
    <row r="845" spans="1:2" x14ac:dyDescent="0.25">
      <c r="A845" s="44">
        <v>943</v>
      </c>
      <c r="B845" s="44">
        <v>766</v>
      </c>
    </row>
    <row r="846" spans="1:2" x14ac:dyDescent="0.25">
      <c r="A846" s="44">
        <v>944</v>
      </c>
      <c r="B846" s="44">
        <v>766</v>
      </c>
    </row>
    <row r="847" spans="1:2" x14ac:dyDescent="0.25">
      <c r="A847" s="44">
        <v>945</v>
      </c>
      <c r="B847" s="44">
        <v>767</v>
      </c>
    </row>
    <row r="848" spans="1:2" x14ac:dyDescent="0.25">
      <c r="A848" s="44">
        <v>946</v>
      </c>
      <c r="B848" s="44">
        <v>768</v>
      </c>
    </row>
    <row r="849" spans="1:2" x14ac:dyDescent="0.25">
      <c r="A849" s="44">
        <v>947</v>
      </c>
      <c r="B849" s="44">
        <v>769</v>
      </c>
    </row>
    <row r="850" spans="1:2" x14ac:dyDescent="0.25">
      <c r="A850" s="44">
        <v>948</v>
      </c>
      <c r="B850" s="44">
        <v>769</v>
      </c>
    </row>
    <row r="851" spans="1:2" x14ac:dyDescent="0.25">
      <c r="A851" s="44">
        <v>949</v>
      </c>
      <c r="B851" s="44">
        <v>770</v>
      </c>
    </row>
    <row r="852" spans="1:2" x14ac:dyDescent="0.25">
      <c r="A852" s="44">
        <v>950</v>
      </c>
      <c r="B852" s="44">
        <v>771</v>
      </c>
    </row>
    <row r="853" spans="1:2" x14ac:dyDescent="0.25">
      <c r="A853" s="44">
        <v>951</v>
      </c>
      <c r="B853" s="44">
        <v>772</v>
      </c>
    </row>
    <row r="854" spans="1:2" x14ac:dyDescent="0.25">
      <c r="A854" s="44">
        <v>952</v>
      </c>
      <c r="B854" s="44">
        <v>772</v>
      </c>
    </row>
    <row r="855" spans="1:2" x14ac:dyDescent="0.25">
      <c r="A855" s="44">
        <v>953</v>
      </c>
      <c r="B855" s="44">
        <v>773</v>
      </c>
    </row>
    <row r="856" spans="1:2" x14ac:dyDescent="0.25">
      <c r="A856" s="44">
        <v>954</v>
      </c>
      <c r="B856" s="44">
        <v>773</v>
      </c>
    </row>
    <row r="857" spans="1:2" x14ac:dyDescent="0.25">
      <c r="A857" s="44">
        <v>955</v>
      </c>
      <c r="B857" s="44">
        <v>774</v>
      </c>
    </row>
    <row r="858" spans="1:2" x14ac:dyDescent="0.25">
      <c r="A858" s="44">
        <v>956</v>
      </c>
      <c r="B858" s="44">
        <v>775</v>
      </c>
    </row>
    <row r="859" spans="1:2" x14ac:dyDescent="0.25">
      <c r="A859" s="44">
        <v>957</v>
      </c>
      <c r="B859" s="44">
        <v>776</v>
      </c>
    </row>
    <row r="860" spans="1:2" x14ac:dyDescent="0.25">
      <c r="A860" s="44">
        <v>958</v>
      </c>
      <c r="B860" s="44">
        <v>776</v>
      </c>
    </row>
    <row r="861" spans="1:2" x14ac:dyDescent="0.25">
      <c r="A861" s="44">
        <v>959</v>
      </c>
      <c r="B861" s="44">
        <v>777</v>
      </c>
    </row>
    <row r="862" spans="1:2" x14ac:dyDescent="0.25">
      <c r="A862" s="44">
        <v>960</v>
      </c>
      <c r="B862" s="44">
        <v>778</v>
      </c>
    </row>
    <row r="863" spans="1:2" x14ac:dyDescent="0.25">
      <c r="A863" s="44">
        <v>961</v>
      </c>
      <c r="B863" s="44">
        <v>779</v>
      </c>
    </row>
    <row r="864" spans="1:2" x14ac:dyDescent="0.25">
      <c r="A864" s="44">
        <v>962</v>
      </c>
      <c r="B864" s="44">
        <v>780</v>
      </c>
    </row>
    <row r="865" spans="1:2" x14ac:dyDescent="0.25">
      <c r="A865" s="44">
        <v>963</v>
      </c>
      <c r="B865" s="44">
        <v>780</v>
      </c>
    </row>
    <row r="866" spans="1:2" x14ac:dyDescent="0.25">
      <c r="A866" s="44">
        <v>964</v>
      </c>
      <c r="B866" s="44">
        <v>781</v>
      </c>
    </row>
    <row r="867" spans="1:2" x14ac:dyDescent="0.25">
      <c r="A867" s="44">
        <v>965</v>
      </c>
      <c r="B867" s="44">
        <v>782</v>
      </c>
    </row>
    <row r="868" spans="1:2" x14ac:dyDescent="0.25">
      <c r="A868" s="44">
        <v>966</v>
      </c>
      <c r="B868" s="44">
        <v>783</v>
      </c>
    </row>
    <row r="869" spans="1:2" x14ac:dyDescent="0.25">
      <c r="A869" s="44">
        <v>967</v>
      </c>
      <c r="B869" s="44">
        <v>784</v>
      </c>
    </row>
    <row r="870" spans="1:2" x14ac:dyDescent="0.25">
      <c r="A870" s="44">
        <v>968</v>
      </c>
      <c r="B870" s="44">
        <v>784</v>
      </c>
    </row>
    <row r="871" spans="1:2" x14ac:dyDescent="0.25">
      <c r="A871" s="44">
        <v>969</v>
      </c>
      <c r="B871" s="44">
        <v>785</v>
      </c>
    </row>
    <row r="872" spans="1:2" x14ac:dyDescent="0.25">
      <c r="A872" s="44">
        <v>970</v>
      </c>
      <c r="B872" s="44">
        <v>786</v>
      </c>
    </row>
    <row r="873" spans="1:2" x14ac:dyDescent="0.25">
      <c r="A873" s="44">
        <v>971</v>
      </c>
      <c r="B873" s="44">
        <v>787</v>
      </c>
    </row>
    <row r="874" spans="1:2" x14ac:dyDescent="0.25">
      <c r="A874" s="44">
        <v>972</v>
      </c>
      <c r="B874" s="44">
        <v>788</v>
      </c>
    </row>
    <row r="875" spans="1:2" x14ac:dyDescent="0.25">
      <c r="A875" s="44">
        <v>973</v>
      </c>
      <c r="B875" s="44">
        <v>788</v>
      </c>
    </row>
    <row r="876" spans="1:2" x14ac:dyDescent="0.25">
      <c r="A876" s="44">
        <v>974</v>
      </c>
      <c r="B876" s="44">
        <v>789</v>
      </c>
    </row>
    <row r="877" spans="1:2" x14ac:dyDescent="0.25">
      <c r="A877" s="44">
        <v>975</v>
      </c>
      <c r="B877" s="44">
        <v>790</v>
      </c>
    </row>
    <row r="878" spans="1:2" x14ac:dyDescent="0.25">
      <c r="A878" s="44">
        <v>976</v>
      </c>
      <c r="B878" s="44">
        <v>791</v>
      </c>
    </row>
    <row r="879" spans="1:2" x14ac:dyDescent="0.25">
      <c r="A879" s="44">
        <v>977</v>
      </c>
      <c r="B879" s="44">
        <v>792</v>
      </c>
    </row>
    <row r="880" spans="1:2" x14ac:dyDescent="0.25">
      <c r="A880" s="44">
        <v>978</v>
      </c>
      <c r="B880" s="44">
        <v>792</v>
      </c>
    </row>
    <row r="881" spans="1:2" x14ac:dyDescent="0.25">
      <c r="A881" s="44">
        <v>979</v>
      </c>
      <c r="B881" s="44">
        <v>793</v>
      </c>
    </row>
    <row r="882" spans="1:2" x14ac:dyDescent="0.25">
      <c r="A882" s="44">
        <v>980</v>
      </c>
      <c r="B882" s="44">
        <v>794</v>
      </c>
    </row>
    <row r="883" spans="1:2" x14ac:dyDescent="0.25">
      <c r="A883" s="44">
        <v>981</v>
      </c>
      <c r="B883" s="44">
        <v>795</v>
      </c>
    </row>
    <row r="884" spans="1:2" x14ac:dyDescent="0.25">
      <c r="A884" s="44">
        <v>982</v>
      </c>
      <c r="B884" s="44">
        <v>796</v>
      </c>
    </row>
    <row r="885" spans="1:2" x14ac:dyDescent="0.25">
      <c r="A885" s="44">
        <v>983</v>
      </c>
      <c r="B885" s="44">
        <v>796</v>
      </c>
    </row>
    <row r="886" spans="1:2" x14ac:dyDescent="0.25">
      <c r="A886" s="44">
        <v>984</v>
      </c>
      <c r="B886" s="44">
        <v>797</v>
      </c>
    </row>
    <row r="887" spans="1:2" x14ac:dyDescent="0.25">
      <c r="A887" s="44">
        <v>985</v>
      </c>
      <c r="B887" s="44">
        <v>798</v>
      </c>
    </row>
    <row r="888" spans="1:2" x14ac:dyDescent="0.25">
      <c r="A888" s="44">
        <v>986</v>
      </c>
      <c r="B888" s="44">
        <v>799</v>
      </c>
    </row>
    <row r="889" spans="1:2" x14ac:dyDescent="0.25">
      <c r="A889" s="44">
        <v>987</v>
      </c>
      <c r="B889" s="44">
        <v>800</v>
      </c>
    </row>
    <row r="890" spans="1:2" x14ac:dyDescent="0.25">
      <c r="A890" s="44">
        <v>988</v>
      </c>
      <c r="B890" s="44">
        <v>800</v>
      </c>
    </row>
    <row r="891" spans="1:2" x14ac:dyDescent="0.25">
      <c r="A891" s="44">
        <v>989</v>
      </c>
      <c r="B891" s="44">
        <v>801</v>
      </c>
    </row>
    <row r="892" spans="1:2" x14ac:dyDescent="0.25">
      <c r="A892" s="44">
        <v>990</v>
      </c>
      <c r="B892" s="44">
        <v>802</v>
      </c>
    </row>
    <row r="893" spans="1:2" x14ac:dyDescent="0.25">
      <c r="A893" s="44">
        <v>991</v>
      </c>
      <c r="B893" s="44">
        <v>803</v>
      </c>
    </row>
    <row r="894" spans="1:2" x14ac:dyDescent="0.25">
      <c r="A894" s="44">
        <v>992</v>
      </c>
      <c r="B894" s="44">
        <v>804</v>
      </c>
    </row>
    <row r="895" spans="1:2" x14ac:dyDescent="0.25">
      <c r="A895" s="44">
        <v>993</v>
      </c>
      <c r="B895" s="44">
        <v>804</v>
      </c>
    </row>
    <row r="896" spans="1:2" x14ac:dyDescent="0.25">
      <c r="A896" s="44">
        <v>994</v>
      </c>
      <c r="B896" s="44">
        <v>805</v>
      </c>
    </row>
    <row r="897" spans="1:2" x14ac:dyDescent="0.25">
      <c r="A897" s="44">
        <v>995</v>
      </c>
      <c r="B897" s="44">
        <v>806</v>
      </c>
    </row>
    <row r="898" spans="1:2" x14ac:dyDescent="0.25">
      <c r="A898" s="44">
        <v>996</v>
      </c>
      <c r="B898" s="44">
        <v>807</v>
      </c>
    </row>
    <row r="899" spans="1:2" x14ac:dyDescent="0.25">
      <c r="A899" s="44">
        <v>997</v>
      </c>
      <c r="B899" s="44">
        <v>807</v>
      </c>
    </row>
    <row r="900" spans="1:2" x14ac:dyDescent="0.25">
      <c r="A900" s="44">
        <v>998</v>
      </c>
      <c r="B900" s="44">
        <v>808</v>
      </c>
    </row>
    <row r="901" spans="1:2" x14ac:dyDescent="0.25">
      <c r="A901" s="44">
        <v>999</v>
      </c>
      <c r="B901" s="44">
        <v>808</v>
      </c>
    </row>
    <row r="902" spans="1:2" x14ac:dyDescent="0.25">
      <c r="A902" s="44">
        <v>1000</v>
      </c>
      <c r="B902" s="44">
        <v>809</v>
      </c>
    </row>
    <row r="903" spans="1:2" x14ac:dyDescent="0.25">
      <c r="A903" s="44">
        <v>1001</v>
      </c>
      <c r="B903" s="44">
        <v>810</v>
      </c>
    </row>
    <row r="904" spans="1:2" x14ac:dyDescent="0.25">
      <c r="A904" s="44">
        <v>1002</v>
      </c>
      <c r="B904" s="44">
        <v>811</v>
      </c>
    </row>
    <row r="905" spans="1:2" x14ac:dyDescent="0.25">
      <c r="A905" s="44">
        <v>1003</v>
      </c>
      <c r="B905" s="44">
        <v>811</v>
      </c>
    </row>
    <row r="906" spans="1:2" x14ac:dyDescent="0.25">
      <c r="A906" s="44">
        <v>1004</v>
      </c>
      <c r="B906" s="44">
        <v>812</v>
      </c>
    </row>
    <row r="907" spans="1:2" x14ac:dyDescent="0.25">
      <c r="A907" s="44">
        <v>1005</v>
      </c>
      <c r="B907" s="44">
        <v>813</v>
      </c>
    </row>
    <row r="908" spans="1:2" x14ac:dyDescent="0.25">
      <c r="A908" s="44">
        <v>1006</v>
      </c>
      <c r="B908" s="44">
        <v>814</v>
      </c>
    </row>
    <row r="909" spans="1:2" x14ac:dyDescent="0.25">
      <c r="A909" s="44">
        <v>1007</v>
      </c>
      <c r="B909" s="44">
        <v>814</v>
      </c>
    </row>
    <row r="910" spans="1:2" x14ac:dyDescent="0.25">
      <c r="A910" s="44">
        <v>1008</v>
      </c>
      <c r="B910" s="44">
        <v>815</v>
      </c>
    </row>
    <row r="911" spans="1:2" x14ac:dyDescent="0.25">
      <c r="A911" s="44">
        <v>1009</v>
      </c>
      <c r="B911" s="44">
        <v>816</v>
      </c>
    </row>
    <row r="912" spans="1:2" x14ac:dyDescent="0.25">
      <c r="A912" s="44">
        <v>1010</v>
      </c>
      <c r="B912" s="44">
        <v>817</v>
      </c>
    </row>
    <row r="913" spans="1:2" x14ac:dyDescent="0.25">
      <c r="A913" s="44">
        <v>1011</v>
      </c>
      <c r="B913" s="44">
        <v>817</v>
      </c>
    </row>
    <row r="914" spans="1:2" x14ac:dyDescent="0.25">
      <c r="A914" s="44">
        <v>1012</v>
      </c>
      <c r="B914" s="44">
        <v>818</v>
      </c>
    </row>
    <row r="915" spans="1:2" x14ac:dyDescent="0.25">
      <c r="A915" s="44">
        <v>1013</v>
      </c>
      <c r="B915" s="44">
        <v>819</v>
      </c>
    </row>
    <row r="916" spans="1:2" x14ac:dyDescent="0.25">
      <c r="A916" s="44">
        <v>1014</v>
      </c>
      <c r="B916" s="44">
        <v>820</v>
      </c>
    </row>
    <row r="917" spans="1:2" x14ac:dyDescent="0.25">
      <c r="A917" s="44">
        <v>1015</v>
      </c>
      <c r="B917" s="44">
        <v>821</v>
      </c>
    </row>
    <row r="918" spans="1:2" x14ac:dyDescent="0.25">
      <c r="A918" s="44">
        <v>1016</v>
      </c>
      <c r="B918" s="44">
        <v>821</v>
      </c>
    </row>
    <row r="919" spans="1:2" x14ac:dyDescent="0.25">
      <c r="A919" s="44">
        <v>1017</v>
      </c>
      <c r="B919" s="44">
        <v>822</v>
      </c>
    </row>
    <row r="920" spans="1:2" x14ac:dyDescent="0.25">
      <c r="A920" s="44">
        <v>1018</v>
      </c>
      <c r="B920" s="44">
        <v>823</v>
      </c>
    </row>
    <row r="921" spans="1:2" x14ac:dyDescent="0.25">
      <c r="A921" s="44">
        <v>1019</v>
      </c>
      <c r="B921" s="44">
        <v>823</v>
      </c>
    </row>
    <row r="922" spans="1:2" x14ac:dyDescent="0.25">
      <c r="A922" s="44">
        <v>1020</v>
      </c>
      <c r="B922" s="44">
        <v>824</v>
      </c>
    </row>
    <row r="923" spans="1:2" x14ac:dyDescent="0.25">
      <c r="A923" s="44">
        <v>1021</v>
      </c>
      <c r="B923" s="44">
        <v>825</v>
      </c>
    </row>
    <row r="924" spans="1:2" x14ac:dyDescent="0.25">
      <c r="A924" s="44">
        <v>1022</v>
      </c>
      <c r="B924" s="44">
        <v>826</v>
      </c>
    </row>
    <row r="925" spans="1:2" x14ac:dyDescent="0.25">
      <c r="A925" s="44">
        <v>1023</v>
      </c>
      <c r="B925" s="44">
        <v>827</v>
      </c>
    </row>
    <row r="926" spans="1:2" x14ac:dyDescent="0.25">
      <c r="A926" s="44">
        <v>1024</v>
      </c>
      <c r="B926" s="44">
        <v>827</v>
      </c>
    </row>
    <row r="927" spans="1:2" x14ac:dyDescent="0.25">
      <c r="A927" s="44">
        <v>1025</v>
      </c>
      <c r="B927" s="44">
        <v>828</v>
      </c>
    </row>
    <row r="928" spans="1:2" x14ac:dyDescent="0.25">
      <c r="A928" s="44">
        <v>1026</v>
      </c>
      <c r="B928" s="44">
        <v>829</v>
      </c>
    </row>
    <row r="929" spans="1:2" x14ac:dyDescent="0.25">
      <c r="A929" s="44">
        <v>1027</v>
      </c>
      <c r="B929" s="44">
        <v>830</v>
      </c>
    </row>
  </sheetData>
  <sheetProtection algorithmName="SHA-512" hashValue="gc0BXcVZJpx+1bSoWrBEWGpyuZf3WfwmDMnYYVce1ORqVHmL+M1b8x7yDxT9UwU0ZMRyHtKwLbhIQjt0buv2Iw==" saltValue="QHhtUGbGRrCV48Ausk2MbA==" spinCount="100000" sheet="1" objects="1" scenarios="1"/>
  <autoFilter ref="A1:B929" xr:uid="{00000000-0009-0000-0000-000005000000}"/>
  <conditionalFormatting sqref="A2:B929">
    <cfRule type="containsBlanks" dxfId="0" priority="1">
      <formula>LEN(TRIM(A2))=0</formula>
    </cfRule>
  </conditionalFormatting>
  <dataValidations count="1">
    <dataValidation type="whole" errorStyle="warning" showInputMessage="1" showErrorMessage="1" promptTitle="f" sqref="A2:B929" xr:uid="{00000000-0002-0000-0500-000000000000}">
      <formula1>1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87</vt:i4>
      </vt:variant>
    </vt:vector>
  </HeadingPairs>
  <TitlesOfParts>
    <vt:vector size="93" baseType="lpstr">
      <vt:lpstr>Simulateur</vt:lpstr>
      <vt:lpstr>Filières</vt:lpstr>
      <vt:lpstr>Grades</vt:lpstr>
      <vt:lpstr>Grilles</vt:lpstr>
      <vt:lpstr>Données</vt:lpstr>
      <vt:lpstr>Indices</vt:lpstr>
      <vt:lpstr>Adjoint_administratif</vt:lpstr>
      <vt:lpstr>Adjoint_animation</vt:lpstr>
      <vt:lpstr>Adjoint_patrimoine</vt:lpstr>
      <vt:lpstr>Adjoint_technique</vt:lpstr>
      <vt:lpstr>Adjoint_technique_établissements_enseignement</vt:lpstr>
      <vt:lpstr>Administrateur</vt:lpstr>
      <vt:lpstr>Administrative</vt:lpstr>
      <vt:lpstr>Agent_maîtrise</vt:lpstr>
      <vt:lpstr>Agent_police_municipale</vt:lpstr>
      <vt:lpstr>Agent_social</vt:lpstr>
      <vt:lpstr>Agent_spécialisé_écoles_maternelles</vt:lpstr>
      <vt:lpstr>Aide_soignant</vt:lpstr>
      <vt:lpstr>Animateur</vt:lpstr>
      <vt:lpstr>Animation</vt:lpstr>
      <vt:lpstr>Assistant_conservation</vt:lpstr>
      <vt:lpstr>Assistant_enseignement_artistique</vt:lpstr>
      <vt:lpstr>Assistant_socio_éducatif</vt:lpstr>
      <vt:lpstr>Attaché</vt:lpstr>
      <vt:lpstr>Attaché_conservation_patrimoine</vt:lpstr>
      <vt:lpstr>Auxiliaire_puériculture</vt:lpstr>
      <vt:lpstr>Auxiliaire_soins</vt:lpstr>
      <vt:lpstr>Bibliothécaire</vt:lpstr>
      <vt:lpstr>Biologiste_vétérinaire_pharmacien</vt:lpstr>
      <vt:lpstr>Cadre_santé_infirmiers_techniciens_paramédicaux_extinction</vt:lpstr>
      <vt:lpstr>Cadre_santé_paramédicaux</vt:lpstr>
      <vt:lpstr>cadres</vt:lpstr>
      <vt:lpstr>Chef_service_police_municipale</vt:lpstr>
      <vt:lpstr>Conseiller_activités_physiques_sportives</vt:lpstr>
      <vt:lpstr>Conseiller_socio_éducatif</vt:lpstr>
      <vt:lpstr>Conservateur_bibliothèque</vt:lpstr>
      <vt:lpstr>Conservateur_patrimoine</vt:lpstr>
      <vt:lpstr>Culturelle_enseignement_artistique</vt:lpstr>
      <vt:lpstr>Culturelle_patrimoine_bibliothèque</vt:lpstr>
      <vt:lpstr>Directeur_établissement_enseignement_artistique</vt:lpstr>
      <vt:lpstr>Directeur_général_adjoint_services_communes</vt:lpstr>
      <vt:lpstr>Directeur_général_adjoint_services_départements</vt:lpstr>
      <vt:lpstr>Directeur_général_adjoint_services_régions</vt:lpstr>
      <vt:lpstr>Directeur_général_établissements_publics_locaux_assimilés_communes_plus_400000_habitants</vt:lpstr>
      <vt:lpstr>Directeur_général_services_communes</vt:lpstr>
      <vt:lpstr>Directeur_général_services_départements</vt:lpstr>
      <vt:lpstr>Directeur_général_services_régions</vt:lpstr>
      <vt:lpstr>Directeur_général_services_techniques_communes_établissements_publics_coopération_intercommunale_fiscalité_propre</vt:lpstr>
      <vt:lpstr>Directeur_police_municipale</vt:lpstr>
      <vt:lpstr>Directeur_services_techniques_communes_directeur_général_établissements_publics_coopération_intercommunale_fiscalité_propre</vt:lpstr>
      <vt:lpstr>Donnees</vt:lpstr>
      <vt:lpstr>Echelons</vt:lpstr>
      <vt:lpstr>Educateur_activités_physiques_sportives</vt:lpstr>
      <vt:lpstr>Educateur_jeunes_enfants</vt:lpstr>
      <vt:lpstr>EMPLOI_FONCTIONNEL</vt:lpstr>
      <vt:lpstr>filieres</vt:lpstr>
      <vt:lpstr>Garde_champêtre</vt:lpstr>
      <vt:lpstr>grades</vt:lpstr>
      <vt:lpstr>HEA</vt:lpstr>
      <vt:lpstr>HEB</vt:lpstr>
      <vt:lpstr>HEB_bis</vt:lpstr>
      <vt:lpstr>HEC</vt:lpstr>
      <vt:lpstr>HED</vt:lpstr>
      <vt:lpstr>HEE</vt:lpstr>
      <vt:lpstr>HEF</vt:lpstr>
      <vt:lpstr>HEG</vt:lpstr>
      <vt:lpstr>Hors_echelle</vt:lpstr>
      <vt:lpstr>Infirmier_extinction</vt:lpstr>
      <vt:lpstr>Infirmier_soins_généraux</vt:lpstr>
      <vt:lpstr>Ingénieur</vt:lpstr>
      <vt:lpstr>Ingénieur_chef</vt:lpstr>
      <vt:lpstr>Masseur_kinésithérapeute_orthophoniste</vt:lpstr>
      <vt:lpstr>Médecin</vt:lpstr>
      <vt:lpstr>Médico_sociale</vt:lpstr>
      <vt:lpstr>Médico_technique</vt:lpstr>
      <vt:lpstr>Moniteur_éducateur_intervenant_familial</vt:lpstr>
      <vt:lpstr>Non_concerné</vt:lpstr>
      <vt:lpstr>Opérateur_activités_physiques_sportives</vt:lpstr>
      <vt:lpstr>Pédicure_podologue_ergothérapeute_psychomotricien_orthoptiste_manipulateur_électroradiologie_médicale</vt:lpstr>
      <vt:lpstr>Police_municipale</vt:lpstr>
      <vt:lpstr>Professeur_enseignement_artistique</vt:lpstr>
      <vt:lpstr>Psychologue</vt:lpstr>
      <vt:lpstr>Puéricultrice_cadre_santé_extinction</vt:lpstr>
      <vt:lpstr>Puéricultrice_décret_2014_923</vt:lpstr>
      <vt:lpstr>Puéricultrice_décret_92_859_extinction</vt:lpstr>
      <vt:lpstr>Rédacteur</vt:lpstr>
      <vt:lpstr>Sage_femme</vt:lpstr>
      <vt:lpstr>Sociale</vt:lpstr>
      <vt:lpstr>Sportive</vt:lpstr>
      <vt:lpstr>Technicien</vt:lpstr>
      <vt:lpstr>Technicien_paramédical_extinction</vt:lpstr>
      <vt:lpstr>Technique</vt:lpstr>
      <vt:lpstr>Simulateur!Zone_d_impression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</dc:creator>
  <cp:lastModifiedBy>Margaux Gambade</cp:lastModifiedBy>
  <cp:lastPrinted>2022-01-21T10:32:04Z</cp:lastPrinted>
  <dcterms:created xsi:type="dcterms:W3CDTF">2021-10-11T13:21:53Z</dcterms:created>
  <dcterms:modified xsi:type="dcterms:W3CDTF">2023-07-04T12:50:28Z</dcterms:modified>
</cp:coreProperties>
</file>